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_rels/workbook.xml.rels" ContentType="application/vnd.openxmlformats-package.relationship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Metadata/LabelInfo.xml" ContentType="application/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Relationship Id="rId5" Type="http://schemas.microsoft.com/office/2020/02/relationships/classificationlabels" Target="/docMetadata/LabelInfo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6"/>
  </bookViews>
  <sheets>
    <sheet name="January" sheetId="1" state="visible" r:id="rId3"/>
    <sheet name="February" sheetId="2" state="visible" r:id="rId4"/>
    <sheet name="March" sheetId="3" state="visible" r:id="rId5"/>
    <sheet name="April" sheetId="4" state="visible" r:id="rId6"/>
    <sheet name="May" sheetId="5" state="visible" r:id="rId7"/>
    <sheet name="June" sheetId="6" state="visible" r:id="rId8"/>
    <sheet name="July" sheetId="7" state="visible" r:id="rId9"/>
    <sheet name="August" sheetId="8" state="visible" r:id="rId10"/>
    <sheet name="September" sheetId="9" state="visible" r:id="rId11"/>
    <sheet name="October" sheetId="10" state="visible" r:id="rId12"/>
    <sheet name="November" sheetId="11" state="visible" r:id="rId13"/>
    <sheet name="December" sheetId="12" state="visible" r:id="rId14"/>
  </sheets>
  <definedNames>
    <definedName function="false" hidden="false" localSheetId="0" name="_xlnm.Print_Area" vbProcedure="false">January!$A$1:$H$14</definedName>
    <definedName function="false" hidden="false" name="CalendarYear" vbProcedure="false">January!$K$2</definedName>
    <definedName function="false" hidden="false" name="DaysAndWeeks" vbProcedure="false">{0,1,2,3,4,5,6} + {0;1;2;3;4;5}*7</definedName>
    <definedName function="false" hidden="false" name="WeekStart" vbProcedure="false">January!$K$3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<sst xmlns="http://schemas.openxmlformats.org/spreadsheetml/2006/main" count="62" uniqueCount="46">
  <si>
    <t xml:space="preserve">CALENDAR SETTINGS</t>
  </si>
  <si>
    <t xml:space="preserve">YEAR</t>
  </si>
  <si>
    <t xml:space="preserve">WEEK START</t>
  </si>
  <si>
    <t xml:space="preserve">SUNDAY</t>
  </si>
  <si>
    <t xml:space="preserve">NOTES</t>
  </si>
  <si>
    <t xml:space="preserve">2pm W Babb S1,S3,S4 (3 Rinks)</t>
  </si>
  <si>
    <t xml:space="preserve">6.30pmGents Div 2 (3 Rinks)</t>
  </si>
  <si>
    <t xml:space="preserve">2pm Friendly v  Queensferry       (5 Rinks)</t>
  </si>
  <si>
    <t xml:space="preserve">2.30pm Carnegie trophy (4 Rinks)</t>
  </si>
  <si>
    <t xml:space="preserve">2pm W Babb      S7 (1 Rink)</t>
  </si>
  <si>
    <t xml:space="preserve">6.30pm Gents Div 1 (3 Rinks) &amp;  Ladies S3 (1 Rink)</t>
  </si>
  <si>
    <t xml:space="preserve">1pm BS Gents Over 55 S/H (4 Rinks)                   6.30pm BS Gents S/H (3 Rinks)</t>
  </si>
  <si>
    <t xml:space="preserve">2pm W Babb     S1,S4 (2 Rinks)</t>
  </si>
  <si>
    <t xml:space="preserve">6.30pm Gents Div 2 (3 Rinks) &amp;  Ladies S4 (1 Rink)</t>
  </si>
  <si>
    <t xml:space="preserve">6.30pm BS Gents S/H, Pairs, Triples (3 Rinks)</t>
  </si>
  <si>
    <t xml:space="preserve">6.30pm Ladies S2, S4 (2 Rinks)</t>
  </si>
  <si>
    <t xml:space="preserve">2pm AHT West Fife v Edinburgh (6 Rinks)</t>
  </si>
  <si>
    <t xml:space="preserve">2pm Scottish Top Ten (4 Rinks) 6.30pm BS Mixed Pairs (4 Rinks)</t>
  </si>
  <si>
    <t xml:space="preserve">6.30pm BS Gents S/H, Pairs, Fours        (3 Rinks)</t>
  </si>
  <si>
    <t xml:space="preserve">2pm W Babb S1,S3,S4,S7 (4 Rinks)</t>
  </si>
  <si>
    <t xml:space="preserve">6.30pm Gents Div 1 (3 Rinks)</t>
  </si>
  <si>
    <t xml:space="preserve">2pm Gents WF G Addison Senior S/H (1 Rink)</t>
  </si>
  <si>
    <t xml:space="preserve">2pm Gents WF   G Addison Senior S/H (3 Rinks)</t>
  </si>
  <si>
    <t xml:space="preserve">1pm BS Ladies Over 55 S/H (2 Rinks &amp; Over 55 Fours (3 Rinks)</t>
  </si>
  <si>
    <t xml:space="preserve">6.30pm Gents Div 2 (3 Rinks) &amp; Ladies S3 (1 Rink)</t>
  </si>
  <si>
    <t xml:space="preserve">6.30pm Fife Gents S/H (1 Rink)</t>
  </si>
  <si>
    <t xml:space="preserve">2pm W Babb S1,S3,S4 (3 Rinks) 6.30pm Fife WBA Triples (1 Rink)</t>
  </si>
  <si>
    <t xml:space="preserve">6.30pm Gents Div 2 (3 Rinks) &amp; Ladies S2,S4 (2 Rinks)</t>
  </si>
  <si>
    <t xml:space="preserve">6.30pm Fife Gents, U25 S/H,Fours           (2 Rinks)</t>
  </si>
  <si>
    <t xml:space="preserve">6.30pm WF Ladies County Pairs (3 Rinks), WF Gents Triples (1 Rink)</t>
  </si>
  <si>
    <t xml:space="preserve">2pm W Babb     S7 (1 Rink)</t>
  </si>
  <si>
    <t xml:space="preserve">6.30pm Gents Div 1 (3 Rinks) </t>
  </si>
  <si>
    <t xml:space="preserve">6.30pm WF Gents S/H, Pairs, Triples &amp; Fours (4 Rinks)</t>
  </si>
  <si>
    <t xml:space="preserve">6.30pm BS Youth Pairs (2 Rinks)</t>
  </si>
  <si>
    <t xml:space="preserve">2pm Gents WF Senior Top 9       (3 Rinks)               6.30pm Fife WBA S/H &amp; Pairs (2 Rinks)</t>
  </si>
  <si>
    <t xml:space="preserve">6.30pm West Fife Ladies Top Ten v West Lothian (4 Rinks)</t>
  </si>
  <si>
    <t xml:space="preserve">6.30pm Fife Gents SWF National Playing Fields IBC v Bowhill (1 Rink)</t>
  </si>
  <si>
    <t xml:space="preserve">2pm W Babb S3,S7 (2 Rinks)</t>
  </si>
  <si>
    <t xml:space="preserve">6.30pm Gents Div 1 (3 rinks) &amp; Ladies S2 (1 Rink)</t>
  </si>
  <si>
    <t xml:space="preserve">6.30pm Gents Div 2 (3 Rinks) &amp; Ladies S3,S4       (2 Rinks)</t>
  </si>
  <si>
    <t xml:space="preserve">6.30pm Gents WF Top 10 IBC v Rosyth (4 Rinks)</t>
  </si>
  <si>
    <t xml:space="preserve">6.30pm WF Ladies Top 5       (4 Rinks)</t>
  </si>
  <si>
    <t xml:space="preserve">6.30pm Gents Div 2 (3 Rinks) &amp; Ladies S2,S4       (2 Rinks)</t>
  </si>
  <si>
    <t xml:space="preserve">2pm W Babb S1,S3,S7 (3 Rinks)</t>
  </si>
  <si>
    <t xml:space="preserve">Gents Div 1          3 Rinks 6.30pm</t>
  </si>
  <si>
    <t xml:space="preserve">Gents Div 1         3 Rinks 6.30pm</t>
  </si>
</sst>
</file>

<file path=xl/styles.xml><?xml version="1.0" encoding="utf-8"?>
<styleSheet xmlns="http://schemas.openxmlformats.org/spreadsheetml/2006/main">
  <numFmts count="3">
    <numFmt numFmtId="164" formatCode="General"/>
    <numFmt numFmtId="165" formatCode="d"/>
    <numFmt numFmtId="166" formatCode="General"/>
  </numFmts>
  <fonts count="15">
    <font>
      <sz val="11"/>
      <color theme="1" tint="0.2499"/>
      <name val="Sylfaen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1"/>
      <color theme="1" tint="0.3499"/>
      <name val="Sylfaen"/>
      <family val="2"/>
      <charset val="1"/>
    </font>
    <font>
      <sz val="12"/>
      <color theme="4" tint="-0.25"/>
      <name val="Sylfaen"/>
      <family val="1"/>
      <charset val="1"/>
    </font>
    <font>
      <sz val="11"/>
      <color theme="1" tint="0.2499"/>
      <name val="Sylfaen"/>
      <family val="1"/>
      <charset val="1"/>
    </font>
    <font>
      <sz val="35"/>
      <color theme="4"/>
      <name val="Sylfaen"/>
      <family val="2"/>
      <charset val="1"/>
    </font>
    <font>
      <sz val="35"/>
      <color theme="4"/>
      <name val="Sylfaen"/>
      <family val="1"/>
      <charset val="1"/>
    </font>
    <font>
      <sz val="11"/>
      <color theme="4" tint="-0.25"/>
      <name val="Sylfaen"/>
      <family val="2"/>
      <charset val="1"/>
    </font>
    <font>
      <sz val="11"/>
      <color theme="4" tint="-0.25"/>
      <name val="Sylfaen"/>
      <family val="1"/>
      <charset val="1"/>
    </font>
    <font>
      <sz val="10"/>
      <name val="Sylfaen"/>
      <family val="1"/>
      <charset val="1"/>
    </font>
    <font>
      <sz val="11"/>
      <color theme="1" tint="0.3499"/>
      <name val="Sylfaen"/>
      <family val="1"/>
      <charset val="1"/>
    </font>
    <font>
      <b val="true"/>
      <sz val="11"/>
      <color theme="1" tint="0.3499"/>
      <name val="Sylfaen"/>
      <family val="1"/>
      <charset val="1"/>
    </font>
    <font>
      <b val="true"/>
      <sz val="11"/>
      <color theme="1" tint="0.3499"/>
      <name val="Sylfaen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theme="2"/>
        <bgColor rgb="FFFFFFFF"/>
      </patternFill>
    </fill>
    <fill>
      <patternFill patternType="solid">
        <fgColor rgb="FFFFFFFF"/>
        <bgColor rgb="FFF6F6F1"/>
      </patternFill>
    </fill>
  </fills>
  <borders count="2">
    <border diagonalUp="false" diagonalDown="false">
      <left/>
      <right/>
      <top/>
      <bottom/>
      <diagonal/>
    </border>
    <border diagonalUp="false" diagonalDown="false">
      <left/>
      <right/>
      <top/>
      <bottom style="medium">
        <color theme="4" tint="-0.25"/>
      </bottom>
      <diagonal/>
    </border>
  </borders>
  <cellStyleXfs count="28">
    <xf numFmtId="164" fontId="0" fillId="0" borderId="0" applyFont="true" applyBorder="true" applyAlignment="true" applyProtection="true">
      <alignment horizontal="general" vertical="top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0" fillId="2" borderId="0" applyFont="true" applyBorder="false" applyAlignment="true" applyProtection="true">
      <alignment horizontal="general" vertical="top" textRotation="0" wrapText="false" indent="0" shrinkToFit="false"/>
      <protection locked="true" hidden="false"/>
    </xf>
    <xf numFmtId="165" fontId="4" fillId="0" borderId="0" applyFont="true" applyBorder="true" applyAlignment="true" applyProtection="true">
      <alignment horizontal="left" vertical="bottom" textRotation="0" wrapText="false" indent="1" shrinkToFit="false"/>
      <protection locked="true" hidden="false"/>
    </xf>
    <xf numFmtId="164" fontId="5" fillId="0" borderId="0" applyFont="true" applyBorder="true" applyAlignment="true" applyProtection="true">
      <alignment horizontal="left" vertical="bottom" textRotation="0" wrapText="false" indent="1" shrinkToFit="false"/>
      <protection locked="true" hidden="false"/>
    </xf>
    <xf numFmtId="164" fontId="7" fillId="0" borderId="0" applyFont="true" applyBorder="false" applyAlignment="true" applyProtection="false">
      <alignment horizontal="general" vertical="center" textRotation="0" wrapText="false" indent="0" shrinkToFit="false"/>
    </xf>
    <xf numFmtId="164" fontId="9" fillId="0" borderId="1" applyFont="true" applyBorder="true" applyAlignment="true" applyProtection="false">
      <alignment horizontal="left" vertical="center" textRotation="0" wrapText="false" indent="1" shrinkToFit="false"/>
    </xf>
    <xf numFmtId="164" fontId="9" fillId="0" borderId="0" applyFont="true" applyBorder="true" applyAlignment="true" applyProtection="false">
      <alignment horizontal="general" vertical="bottom" textRotation="0" wrapText="false" indent="0" shrinkToFit="false"/>
    </xf>
    <xf numFmtId="164" fontId="0" fillId="0" borderId="0" applyFont="true" applyBorder="true" applyAlignment="true" applyProtection="false">
      <alignment horizontal="general" vertical="bottom" textRotation="0" wrapText="false" indent="0" shrinkToFit="false"/>
    </xf>
    <xf numFmtId="164" fontId="14" fillId="2" borderId="0" applyFont="true" applyBorder="false" applyAlignment="true" applyProtection="false">
      <alignment horizontal="left" vertical="top" textRotation="0" wrapText="true" indent="1" shrinkToFit="false"/>
    </xf>
  </cellStyleXfs>
  <cellXfs count="25">
    <xf numFmtId="164" fontId="0" fillId="0" borderId="0" xfId="0" applyFont="false" applyBorder="false" applyAlignment="false" applyProtection="false">
      <alignment horizontal="general" vertical="top" textRotation="0" wrapText="false" indent="0" shrinkToFit="false"/>
      <protection locked="true" hidden="false"/>
    </xf>
    <xf numFmtId="164" fontId="6" fillId="0" borderId="0" xfId="0" applyFont="true" applyBorder="false" applyAlignment="true" applyProtection="true">
      <alignment horizontal="general" vertical="top" textRotation="0" wrapText="false" indent="0" shrinkToFit="false"/>
      <protection locked="true" hidden="false"/>
    </xf>
    <xf numFmtId="164" fontId="8" fillId="3" borderId="0" xfId="23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10" fillId="3" borderId="0" xfId="24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8" fillId="3" borderId="0" xfId="23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6" fillId="3" borderId="0" xfId="0" applyFont="true" applyBorder="false" applyAlignment="true" applyProtection="true">
      <alignment horizontal="general" vertical="top" textRotation="0" wrapText="false" indent="0" shrinkToFit="false"/>
      <protection locked="true" hidden="false"/>
    </xf>
    <xf numFmtId="164" fontId="10" fillId="3" borderId="0" xfId="25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6" fontId="10" fillId="0" borderId="1" xfId="24" applyFont="true" applyBorder="true" applyAlignment="true" applyProtection="true">
      <alignment horizontal="left" vertical="center" textRotation="0" wrapText="false" indent="1" shrinkToFit="false"/>
      <protection locked="true" hidden="false"/>
    </xf>
    <xf numFmtId="164" fontId="10" fillId="0" borderId="1" xfId="24" applyFont="true" applyBorder="true" applyAlignment="true" applyProtection="true">
      <alignment horizontal="left" vertical="center" textRotation="0" wrapText="false" indent="1" shrinkToFit="false"/>
      <protection locked="true" hidden="false"/>
    </xf>
    <xf numFmtId="164" fontId="11" fillId="0" borderId="0" xfId="0" applyFont="true" applyBorder="false" applyAlignment="true" applyProtection="true">
      <alignment horizontal="general" vertical="top" textRotation="0" wrapText="false" indent="0" shrinkToFit="false"/>
      <protection locked="true" hidden="false"/>
    </xf>
    <xf numFmtId="164" fontId="6" fillId="0" borderId="0" xfId="26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6" fontId="5" fillId="0" borderId="0" xfId="22" applyFont="true" applyBorder="false" applyAlignment="true" applyProtection="true">
      <alignment horizontal="left" vertical="bottom" textRotation="0" wrapText="false" indent="1" shrinkToFit="false"/>
      <protection locked="true" hidden="false"/>
    </xf>
    <xf numFmtId="165" fontId="12" fillId="0" borderId="0" xfId="21" applyFont="true" applyBorder="false" applyAlignment="true" applyProtection="true">
      <alignment horizontal="left" vertical="bottom" textRotation="0" wrapText="false" indent="1" shrinkToFit="false"/>
      <protection locked="true" hidden="false"/>
    </xf>
    <xf numFmtId="164" fontId="6" fillId="0" borderId="0" xfId="0" applyFont="true" applyBorder="false" applyAlignment="true" applyProtection="true">
      <alignment horizontal="left" vertical="bottom" textRotation="0" wrapText="false" indent="1" shrinkToFit="false"/>
      <protection locked="true" hidden="false"/>
    </xf>
    <xf numFmtId="164" fontId="5" fillId="0" borderId="0" xfId="22" applyFont="true" applyBorder="false" applyAlignment="true" applyProtection="true">
      <alignment horizontal="left" vertical="bottom" textRotation="0" wrapText="false" indent="1" shrinkToFit="false"/>
      <protection locked="true" hidden="false"/>
    </xf>
    <xf numFmtId="164" fontId="6" fillId="0" borderId="0" xfId="0" applyFont="true" applyBorder="false" applyAlignment="true" applyProtection="true">
      <alignment horizontal="left" vertical="top" textRotation="0" wrapText="true" indent="1" shrinkToFit="false"/>
      <protection locked="true" hidden="false"/>
    </xf>
    <xf numFmtId="165" fontId="6" fillId="0" borderId="0" xfId="0" applyFont="true" applyBorder="false" applyAlignment="true" applyProtection="true">
      <alignment horizontal="general" vertical="top" textRotation="0" wrapText="false" indent="0" shrinkToFit="false"/>
      <protection locked="true" hidden="false"/>
    </xf>
    <xf numFmtId="165" fontId="12" fillId="2" borderId="0" xfId="20" applyFont="true" applyBorder="true" applyAlignment="true" applyProtection="true">
      <alignment horizontal="left" vertical="bottom" textRotation="0" wrapText="true" indent="1" shrinkToFit="false"/>
      <protection locked="true" hidden="false"/>
    </xf>
    <xf numFmtId="164" fontId="6" fillId="2" borderId="0" xfId="20" applyFont="true" applyBorder="true" applyAlignment="true" applyProtection="true">
      <alignment horizontal="left" vertical="top" textRotation="0" wrapText="true" indent="1" shrinkToFit="false"/>
      <protection locked="true" hidden="false"/>
    </xf>
    <xf numFmtId="164" fontId="6" fillId="3" borderId="0" xfId="0" applyFont="true" applyBorder="false" applyAlignment="true" applyProtection="true">
      <alignment horizontal="right" vertical="bottom" textRotation="0" wrapText="false" indent="0" shrinkToFit="false"/>
      <protection locked="true" hidden="false"/>
    </xf>
    <xf numFmtId="164" fontId="13" fillId="2" borderId="0" xfId="27" applyFont="true" applyBorder="true" applyAlignment="true" applyProtection="true">
      <alignment horizontal="left" vertical="top" textRotation="0" wrapText="true" indent="1" shrinkToFit="false"/>
      <protection locked="true" hidden="false"/>
    </xf>
    <xf numFmtId="164" fontId="6" fillId="2" borderId="0" xfId="20" applyFont="true" applyBorder="true" applyAlignment="true" applyProtection="true">
      <alignment horizontal="general" vertical="top" textRotation="0" wrapText="true" indent="0" shrinkToFit="false"/>
      <protection locked="true" hidden="false"/>
    </xf>
    <xf numFmtId="166" fontId="8" fillId="3" borderId="0" xfId="23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8" fillId="0" borderId="0" xfId="23" applyFont="true" applyBorder="true" applyAlignment="true" applyProtection="true">
      <alignment horizontal="right" vertical="center" textRotation="0" wrapText="false" indent="0" shrinkToFit="false"/>
      <protection locked="true" hidden="false"/>
    </xf>
    <xf numFmtId="165" fontId="12" fillId="2" borderId="0" xfId="20" applyFont="true" applyBorder="true" applyAlignment="true" applyProtection="true">
      <alignment horizontal="left" vertical="bottom" textRotation="0" wrapText="false" indent="1" shrinkToFit="false"/>
      <protection locked="true" hidden="false"/>
    </xf>
  </cellXfs>
  <cellStyles count="14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Banded" xfId="20"/>
    <cellStyle name="Day" xfId="21"/>
    <cellStyle name="Settings Entry" xfId="22"/>
    <cellStyle name="Excel Built-in Title" xfId="23"/>
    <cellStyle name="Excel Built-in Heading 1" xfId="24"/>
    <cellStyle name="Excel Built-in Heading 2" xfId="25"/>
    <cellStyle name="Excel Built-in Heading 3" xfId="26"/>
    <cellStyle name="Excel Built-in Heading 4" xfId="27"/>
  </cellStyles>
  <dxfs count="24">
    <dxf>
      <font>
        <color rgb="FFBFBFBF"/>
      </font>
    </dxf>
    <dxf>
      <font>
        <color rgb="FFBFBFBF"/>
      </font>
    </dxf>
    <dxf>
      <font>
        <color rgb="FFBFBFBF"/>
      </font>
    </dxf>
    <dxf>
      <font>
        <color rgb="FFBFBFBF"/>
      </font>
    </dxf>
    <dxf>
      <font>
        <color rgb="FFBFBFBF"/>
      </font>
    </dxf>
    <dxf>
      <font>
        <color rgb="FFBFBFBF"/>
      </font>
    </dxf>
    <dxf>
      <font>
        <color rgb="FFBFBFBF"/>
      </font>
    </dxf>
    <dxf>
      <font>
        <color rgb="FFBFBFBF"/>
      </font>
    </dxf>
    <dxf>
      <font>
        <color rgb="FFBFBFBF"/>
      </font>
    </dxf>
    <dxf>
      <font>
        <color rgb="FFBFBFBF"/>
      </font>
    </dxf>
    <dxf>
      <font>
        <color rgb="FFBFBFBF"/>
      </font>
    </dxf>
    <dxf>
      <font>
        <color rgb="FFBFBFBF"/>
      </font>
    </dxf>
    <dxf>
      <font>
        <color rgb="FFBFBFBF"/>
      </font>
    </dxf>
    <dxf>
      <font>
        <color rgb="FFBFBFBF"/>
      </font>
    </dxf>
    <dxf>
      <font>
        <color rgb="FFBFBFBF"/>
      </font>
    </dxf>
    <dxf>
      <font>
        <color rgb="FFBFBFBF"/>
      </font>
    </dxf>
    <dxf>
      <font>
        <color rgb="FFBFBFBF"/>
      </font>
    </dxf>
    <dxf>
      <font>
        <color rgb="FFBFBFBF"/>
      </font>
    </dxf>
    <dxf>
      <font>
        <color rgb="FFBFBFBF"/>
      </font>
    </dxf>
    <dxf>
      <font>
        <color rgb="FFBFBFBF"/>
      </font>
    </dxf>
    <dxf>
      <font>
        <color rgb="FFBFBFBF"/>
      </font>
    </dxf>
    <dxf>
      <font>
        <color rgb="FFBFBFBF"/>
      </font>
    </dxf>
    <dxf>
      <font>
        <color rgb="FFBFBFBF"/>
      </font>
    </dxf>
    <dxf>
      <font>
        <color rgb="FFBFBFBF"/>
      </font>
    </dxf>
  </dxf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669933"/>
      <rgbColor rgb="FF800080"/>
      <rgbColor rgb="FF008080"/>
      <rgbColor rgb="FFBFBFBF"/>
      <rgbColor rgb="FF808080"/>
      <rgbColor rgb="FF9999FF"/>
      <rgbColor rgb="FF993366"/>
      <rgbColor rgb="FFF6F6F1"/>
      <rgbColor rgb="FFC2E0A3"/>
      <rgbColor rgb="FF660066"/>
      <rgbColor rgb="FFFF8080"/>
      <rgbColor rgb="FF0066CC"/>
      <rgbColor rgb="FFE3E3D3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E0F0D1"/>
      <rgbColor rgb="FFFFFF99"/>
      <rgbColor rgb="FF99CCFF"/>
      <rgbColor rgb="FFFF99CC"/>
      <rgbColor rgb="FFCC99FF"/>
      <rgbColor rgb="FFC6C6A7"/>
      <rgbColor rgb="FF3366FF"/>
      <rgbColor rgb="FF33CCCC"/>
      <rgbColor rgb="FFA3D175"/>
      <rgbColor rgb="FFFFCC00"/>
      <rgbColor rgb="FFFF9900"/>
      <rgbColor rgb="FFFF6600"/>
      <rgbColor rgb="FF595959"/>
      <rgbColor rgb="FF94945F"/>
      <rgbColor rgb="FF334D1A"/>
      <rgbColor rgb="FF4D7326"/>
      <rgbColor rgb="FF0D0D0D"/>
      <rgbColor rgb="FF1E1E13"/>
      <rgbColor rgb="FF993300"/>
      <rgbColor rgb="FF993366"/>
      <rgbColor rgb="FF333399"/>
      <rgbColor rgb="FF404040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worksheet" Target="worksheets/sheet2.xml"/><Relationship Id="rId5" Type="http://schemas.openxmlformats.org/officeDocument/2006/relationships/worksheet" Target="worksheets/sheet3.xml"/><Relationship Id="rId6" Type="http://schemas.openxmlformats.org/officeDocument/2006/relationships/worksheet" Target="worksheets/sheet4.xml"/><Relationship Id="rId7" Type="http://schemas.openxmlformats.org/officeDocument/2006/relationships/worksheet" Target="worksheets/sheet5.xml"/><Relationship Id="rId8" Type="http://schemas.openxmlformats.org/officeDocument/2006/relationships/worksheet" Target="worksheets/sheet6.xml"/><Relationship Id="rId9" Type="http://schemas.openxmlformats.org/officeDocument/2006/relationships/worksheet" Target="worksheets/sheet7.xml"/><Relationship Id="rId10" Type="http://schemas.openxmlformats.org/officeDocument/2006/relationships/worksheet" Target="worksheets/sheet8.xml"/><Relationship Id="rId11" Type="http://schemas.openxmlformats.org/officeDocument/2006/relationships/worksheet" Target="worksheets/sheet9.xml"/><Relationship Id="rId12" Type="http://schemas.openxmlformats.org/officeDocument/2006/relationships/worksheet" Target="worksheets/sheet10.xml"/><Relationship Id="rId13" Type="http://schemas.openxmlformats.org/officeDocument/2006/relationships/worksheet" Target="worksheets/sheet11.xml"/><Relationship Id="rId14" Type="http://schemas.openxmlformats.org/officeDocument/2006/relationships/worksheet" Target="worksheets/sheet12.xml"/><Relationship Id="rId15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Global Calendar">
      <a:dk1>
        <a:srgbClr val="000000"/>
      </a:dk1>
      <a:lt1>
        <a:srgbClr val="ffffff"/>
      </a:lt1>
      <a:dk2>
        <a:srgbClr val="404040"/>
      </a:dk2>
      <a:lt2>
        <a:srgbClr val="f6f6f1"/>
      </a:lt2>
      <a:accent1>
        <a:srgbClr val="669933"/>
      </a:accent1>
      <a:accent2>
        <a:srgbClr val="e69216"/>
      </a:accent2>
      <a:accent3>
        <a:srgbClr val="609fc2"/>
      </a:accent3>
      <a:accent4>
        <a:srgbClr val="e6b819"/>
      </a:accent4>
      <a:accent5>
        <a:srgbClr val="da695b"/>
      </a:accent5>
      <a:accent6>
        <a:srgbClr val="956895"/>
      </a:accent6>
      <a:hlink>
        <a:srgbClr val="609fc2"/>
      </a:hlink>
      <a:folHlink>
        <a:srgbClr val="956895"/>
      </a:folHlink>
    </a:clrScheme>
    <a:fontScheme name="Calendar">
      <a:majorFont>
        <a:latin typeface="Sylfaen" pitchFamily="0" charset="1"/>
        <a:ea typeface=""/>
        <a:cs typeface=""/>
      </a:majorFont>
      <a:minorFont>
        <a:latin typeface="Sylfaen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tint val="50000"/>
              </a:schemeClr>
            </a:gs>
            <a:gs pos="35000">
              <a:schemeClr val="phClr">
                <a:tint val="37000"/>
              </a:schemeClr>
            </a:gs>
            <a:gs pos="100000">
              <a:schemeClr val="phClr">
                <a:tint val="15000"/>
              </a:schemeClr>
            </a:gs>
          </a:gsLst>
          <a:lin ang="16200000" scaled="1"/>
          <a:tileRect l="0" t="0" r="0" b="0"/>
        </a:gradFill>
        <a:gradFill>
          <a:gsLst>
            <a:gs pos="0">
              <a:schemeClr val="phClr">
                <a:shade val="51000"/>
              </a:schemeClr>
            </a:gs>
            <a:gs pos="80000">
              <a:schemeClr val="phClr">
                <a:shade val="93000"/>
              </a:schemeClr>
            </a:gs>
            <a:gs pos="100000">
              <a:schemeClr val="phClr">
                <a:shade val="94000"/>
              </a:schemeClr>
            </a:gs>
          </a:gsLst>
          <a:lin ang="16200000" scaled="0"/>
          <a:tileRect l="0" t="0" r="0" b="0"/>
        </a:gradFill>
      </a:fillStyleLst>
      <a:lnStyleLst>
        <a:ln w="9525" cap="flat" cmpd="sng" algn="ctr">
          <a:prstDash val="solid"/>
        </a:ln>
        <a:ln w="25400" cap="flat" cmpd="sng" algn="ctr">
          <a:prstDash val="solid"/>
        </a:ln>
        <a:ln w="38100" cap="flat" cmpd="sng" algn="ctr"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</a:schemeClr>
            </a:gs>
            <a:gs pos="40000">
              <a:schemeClr val="phClr">
                <a:tint val="45000"/>
                <a:shade val="99000"/>
              </a:schemeClr>
            </a:gs>
            <a:gs pos="100000">
              <a:schemeClr val="phClr">
                <a:shade val="20000"/>
              </a:schemeClr>
            </a:gs>
          </a:gsLst>
          <a:path path="circle">
            <a:fillToRect l="50000" t="-80000" r="50000" b="180000"/>
          </a:path>
          <a:tileRect l="0" t="0" r="0" b="0"/>
        </a:gradFill>
        <a:gradFill>
          <a:gsLst>
            <a:gs pos="0">
              <a:schemeClr val="phClr">
                <a:tint val="80000"/>
              </a:schemeClr>
            </a:gs>
            <a:gs pos="100000">
              <a:schemeClr val="phClr">
                <a:shade val="30000"/>
              </a:schemeClr>
            </a:gs>
          </a:gsLst>
          <a:path path="circle">
            <a:fillToRect l="50000" t="50000" r="50000" b="50000"/>
          </a:path>
          <a:tileRect l="0" t="0" r="0" b="0"/>
        </a:gra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334D1A"/>
    <pageSetUpPr fitToPage="true"/>
  </sheetPr>
  <dimension ref="A1:K14"/>
  <sheetViews>
    <sheetView showFormulas="false" showGridLines="false" showRowColHeaders="true" showZeros="true" rightToLeft="false" tabSelected="false" showOutlineSymbols="true" defaultGridColor="true" view="normal" topLeftCell="A9" colorId="64" zoomScale="100" zoomScaleNormal="100" zoomScalePageLayoutView="100" workbookViewId="0">
      <selection pane="topLeft" activeCell="H4" activeCellId="0" sqref="H4"/>
    </sheetView>
  </sheetViews>
  <sheetFormatPr defaultColWidth="8.78515625" defaultRowHeight="14.25" zeroHeight="false" outlineLevelRow="0" outlineLevelCol="0"/>
  <cols>
    <col collapsed="false" customWidth="true" hidden="false" outlineLevel="0" max="1" min="1" style="1" width="2.66"/>
    <col collapsed="false" customWidth="true" hidden="false" outlineLevel="0" max="2" min="2" style="1" width="18.22"/>
    <col collapsed="false" customWidth="true" hidden="false" outlineLevel="0" max="8" min="3" style="1" width="17.66"/>
    <col collapsed="false" customWidth="true" hidden="false" outlineLevel="0" max="9" min="9" style="1" width="2.66"/>
    <col collapsed="false" customWidth="true" hidden="false" outlineLevel="0" max="10" min="10" style="1" width="15.66"/>
    <col collapsed="false" customWidth="true" hidden="false" outlineLevel="0" max="11" min="11" style="1" width="13.66"/>
    <col collapsed="false" customWidth="false" hidden="false" outlineLevel="0" max="16384" min="12" style="1" width="8.78"/>
  </cols>
  <sheetData>
    <row r="1" s="5" customFormat="true" ht="60" hidden="false" customHeight="true" outlineLevel="0" collapsed="false">
      <c r="A1" s="1"/>
      <c r="B1" s="2" t="str">
        <f aca="false">"January "&amp;CalendarYear</f>
        <v>January 2025</v>
      </c>
      <c r="C1" s="3"/>
      <c r="D1" s="3"/>
      <c r="E1" s="3"/>
      <c r="F1" s="3"/>
      <c r="G1" s="3"/>
      <c r="H1" s="4"/>
      <c r="J1" s="6" t="s">
        <v>0</v>
      </c>
    </row>
    <row r="2" s="9" customFormat="true" ht="21.75" hidden="false" customHeight="true" outlineLevel="0" collapsed="false">
      <c r="A2" s="1"/>
      <c r="B2" s="7" t="str">
        <f aca="false">WeekStart</f>
        <v>SUNDAY</v>
      </c>
      <c r="C2" s="8" t="str">
        <f aca="false">UPPER(TEXT(C3,"dddd"))</f>
        <v>MONDAY</v>
      </c>
      <c r="D2" s="8" t="str">
        <f aca="false">UPPER(TEXT(D3,"dddd"))</f>
        <v>TUESDAY</v>
      </c>
      <c r="E2" s="8" t="str">
        <f aca="false">UPPER(TEXT(E3,"dddd"))</f>
        <v>WEDNESDAY</v>
      </c>
      <c r="F2" s="8" t="str">
        <f aca="false">UPPER(TEXT(F3,"dddd"))</f>
        <v>THURSDAY</v>
      </c>
      <c r="G2" s="8" t="str">
        <f aca="false">UPPER(TEXT(G3,"dddd"))</f>
        <v>FRIDAY</v>
      </c>
      <c r="H2" s="8" t="str">
        <f aca="false">UPPER(TEXT(H3,"dddd"))</f>
        <v>SATURDAY</v>
      </c>
      <c r="J2" s="10" t="s">
        <v>1</v>
      </c>
      <c r="K2" s="11" t="n">
        <f aca="true">IF(MONTH(TODAY())=12,YEAR(TODAY())+1,YEAR(TODAY()))</f>
        <v>2025</v>
      </c>
    </row>
    <row r="3" s="13" customFormat="true" ht="19.5" hidden="false" customHeight="true" outlineLevel="0" collapsed="false">
      <c r="A3" s="1"/>
      <c r="B3" s="12" t="n">
        <f aca="false" t="array" ref="B3:H3">DaysAndWeeks+DATE(CalendarYear,1,1)-WEEKDAY(DATE(CalendarYear,1,1),(WeekStart="Monday")+1)+1</f>
        <v>45655</v>
      </c>
      <c r="C3" s="12" t="n">
        <v>45656</v>
      </c>
      <c r="D3" s="12" t="n">
        <v>45657</v>
      </c>
      <c r="E3" s="12" t="n">
        <v>45658</v>
      </c>
      <c r="F3" s="12" t="n">
        <v>45659</v>
      </c>
      <c r="G3" s="12" t="n">
        <v>45660</v>
      </c>
      <c r="H3" s="12" t="n">
        <v>45661</v>
      </c>
      <c r="J3" s="10" t="s">
        <v>2</v>
      </c>
      <c r="K3" s="14" t="s">
        <v>3</v>
      </c>
    </row>
    <row r="4" customFormat="false" ht="57.75" hidden="false" customHeight="true" outlineLevel="0" collapsed="false">
      <c r="B4" s="15"/>
      <c r="C4" s="15"/>
      <c r="D4" s="15"/>
      <c r="E4" s="15"/>
      <c r="F4" s="15"/>
      <c r="G4" s="15"/>
      <c r="H4" s="15"/>
      <c r="J4" s="16"/>
    </row>
    <row r="5" s="13" customFormat="true" ht="19.5" hidden="false" customHeight="true" outlineLevel="0" collapsed="false">
      <c r="A5" s="1"/>
      <c r="B5" s="17" t="n">
        <f aca="false" t="array" ref="B5:H5">DaysAndWeeks+DATE(CalendarYear,1,1)-WEEKDAY(DATE(CalendarYear,1,1),(WeekStart="Monday")+1)+8</f>
        <v>45662</v>
      </c>
      <c r="C5" s="17" t="n">
        <v>45663</v>
      </c>
      <c r="D5" s="17" t="n">
        <v>45664</v>
      </c>
      <c r="E5" s="17" t="n">
        <v>45665</v>
      </c>
      <c r="F5" s="17" t="n">
        <v>45666</v>
      </c>
      <c r="G5" s="17" t="n">
        <v>45667</v>
      </c>
      <c r="H5" s="17" t="n">
        <v>45668</v>
      </c>
    </row>
    <row r="6" customFormat="false" ht="57.75" hidden="false" customHeight="true" outlineLevel="0" collapsed="false">
      <c r="B6" s="18"/>
      <c r="C6" s="18"/>
      <c r="D6" s="18"/>
      <c r="E6" s="18"/>
      <c r="F6" s="18"/>
      <c r="G6" s="18"/>
      <c r="H6" s="18"/>
      <c r="J6" s="19"/>
    </row>
    <row r="7" s="13" customFormat="true" ht="19.5" hidden="false" customHeight="true" outlineLevel="0" collapsed="false">
      <c r="A7" s="1"/>
      <c r="B7" s="12" t="n">
        <f aca="false" t="array" ref="B7:H7">DaysAndWeeks+DATE(CalendarYear,1,1)-WEEKDAY(DATE(CalendarYear,1,1),(WeekStart="Monday")+1)+15</f>
        <v>45669</v>
      </c>
      <c r="C7" s="12" t="n">
        <v>45670</v>
      </c>
      <c r="D7" s="12" t="n">
        <v>45671</v>
      </c>
      <c r="E7" s="12" t="n">
        <v>45672</v>
      </c>
      <c r="F7" s="12" t="n">
        <v>45673</v>
      </c>
      <c r="G7" s="12" t="n">
        <v>45674</v>
      </c>
      <c r="H7" s="12" t="n">
        <v>45675</v>
      </c>
      <c r="J7" s="19"/>
    </row>
    <row r="8" customFormat="false" ht="57.75" hidden="false" customHeight="true" outlineLevel="0" collapsed="false">
      <c r="B8" s="15"/>
      <c r="C8" s="15"/>
      <c r="D8" s="15"/>
      <c r="E8" s="15"/>
      <c r="F8" s="15"/>
      <c r="G8" s="15"/>
      <c r="H8" s="15"/>
    </row>
    <row r="9" s="13" customFormat="true" ht="19.5" hidden="false" customHeight="true" outlineLevel="0" collapsed="false">
      <c r="A9" s="1"/>
      <c r="B9" s="17" t="n">
        <f aca="false" t="array" ref="B9:H9">DaysAndWeeks+DATE(CalendarYear,1,1)-WEEKDAY(DATE(CalendarYear,1,1),(WeekStart="Monday")+1)+22</f>
        <v>45676</v>
      </c>
      <c r="C9" s="17" t="n">
        <v>45677</v>
      </c>
      <c r="D9" s="17" t="n">
        <v>45678</v>
      </c>
      <c r="E9" s="17" t="n">
        <v>45679</v>
      </c>
      <c r="F9" s="17" t="n">
        <v>45680</v>
      </c>
      <c r="G9" s="17" t="n">
        <v>45681</v>
      </c>
      <c r="H9" s="17" t="n">
        <v>45682</v>
      </c>
    </row>
    <row r="10" customFormat="false" ht="57.75" hidden="false" customHeight="true" outlineLevel="0" collapsed="false">
      <c r="B10" s="18"/>
      <c r="C10" s="18"/>
      <c r="D10" s="18"/>
      <c r="E10" s="18"/>
      <c r="F10" s="18"/>
      <c r="G10" s="18"/>
      <c r="H10" s="18"/>
    </row>
    <row r="11" s="13" customFormat="true" ht="19.5" hidden="false" customHeight="true" outlineLevel="0" collapsed="false">
      <c r="A11" s="1"/>
      <c r="B11" s="12" t="n">
        <f aca="false" t="array" ref="B11:H11">DaysAndWeeks+DATE(CalendarYear,1,1)-WEEKDAY(DATE(CalendarYear,1,1),(WeekStart="Monday")+1)+29</f>
        <v>45683</v>
      </c>
      <c r="C11" s="12" t="n">
        <v>45684</v>
      </c>
      <c r="D11" s="12" t="n">
        <v>45685</v>
      </c>
      <c r="E11" s="12" t="n">
        <v>45686</v>
      </c>
      <c r="F11" s="12" t="n">
        <v>45687</v>
      </c>
      <c r="G11" s="12" t="n">
        <v>45688</v>
      </c>
      <c r="H11" s="12" t="n">
        <v>45689</v>
      </c>
    </row>
    <row r="12" customFormat="false" ht="57.75" hidden="false" customHeight="true" outlineLevel="0" collapsed="false">
      <c r="B12" s="15"/>
      <c r="C12" s="15"/>
      <c r="D12" s="15"/>
      <c r="E12" s="15"/>
      <c r="F12" s="15"/>
      <c r="G12" s="15"/>
      <c r="H12" s="15"/>
    </row>
    <row r="13" s="13" customFormat="true" ht="19.5" hidden="false" customHeight="true" outlineLevel="0" collapsed="false">
      <c r="A13" s="1"/>
      <c r="B13" s="17" t="n">
        <f aca="false" t="array" ref="B13:C13">DaysAndWeeks+DATE(CalendarYear,1,1)-WEEKDAY(DATE(CalendarYear,1,1),(WeekStart="Monday")+1)+36</f>
        <v>45690</v>
      </c>
      <c r="C13" s="17" t="n">
        <v>45691</v>
      </c>
      <c r="D13" s="20" t="s">
        <v>4</v>
      </c>
      <c r="E13" s="21"/>
      <c r="F13" s="21"/>
      <c r="G13" s="21"/>
      <c r="H13" s="21"/>
    </row>
    <row r="14" customFormat="false" ht="57.75" hidden="false" customHeight="true" outlineLevel="0" collapsed="false">
      <c r="B14" s="18"/>
      <c r="C14" s="18"/>
      <c r="D14" s="20"/>
      <c r="E14" s="21"/>
      <c r="F14" s="21"/>
      <c r="G14" s="21"/>
      <c r="H14" s="21"/>
    </row>
  </sheetData>
  <mergeCells count="2">
    <mergeCell ref="D13:D14"/>
    <mergeCell ref="E13:H14"/>
  </mergeCells>
  <conditionalFormatting sqref="B3:G3">
    <cfRule type="expression" priority="2" aboveAverage="0" equalAverage="0" bottom="0" percent="0" rank="0" text="" dxfId="0">
      <formula>DAY(B3)&gt;8</formula>
    </cfRule>
  </conditionalFormatting>
  <conditionalFormatting sqref="B11:H11 B13:C13">
    <cfRule type="expression" priority="3" aboveAverage="0" equalAverage="0" bottom="0" percent="0" rank="0" text="" dxfId="1">
      <formula>AND(DAY(B11)&gt;=1,DAY(B11)&lt;=15)</formula>
    </cfRule>
  </conditionalFormatting>
  <dataValidations count="13">
    <dataValidation allowBlank="true" errorStyle="stop" operator="between" prompt="This row &amp; rows 6, 8, 10, 12, &amp; 14 are cells for entering daily notes related to the calendar day in the cell above" showDropDown="false" showErrorMessage="true" showInputMessage="true" sqref="B4" type="none">
      <formula1>0</formula1>
      <formula2>0</formula2>
    </dataValidation>
    <dataValidation allowBlank="true" errorStyle="stop" operator="between" prompt="Enter Notes in this cell" showDropDown="false" showErrorMessage="true" showInputMessage="true" sqref="E13:H14" type="none">
      <formula1>0</formula1>
      <formula2>0</formula2>
    </dataValidation>
    <dataValidation allowBlank="true" errorStyle="stop" operator="between" prompt="Enter Notes in the cell at right" showDropDown="false" showErrorMessage="true" showInputMessage="true" sqref="D13:D14" type="none">
      <formula1>0</formula1>
      <formula2>0</formula2>
    </dataValidation>
    <dataValidation allowBlank="true" errorStyle="stop" operator="between" prompt="This row &amp; rows 5, 7, 9, 11 &amp; 13 contain calendar days of the week. If this cell doesn’t contain the number 1, then it is a day from the previous month. Enter notes in cell E13" showDropDown="false" showErrorMessage="true" showInputMessage="true" sqref="B3" type="none">
      <formula1>0</formula1>
      <formula2>0</formula2>
    </dataValidation>
    <dataValidation allowBlank="true" errorStyle="stop" operator="between" prompt="Automatically determined weekday" showDropDown="false" showErrorMessage="true" showInputMessage="true" sqref="C2:H2" type="none">
      <formula1>0</formula1>
      <formula2>0</formula2>
    </dataValidation>
    <dataValidation allowBlank="true" error="Select a day from the list. Select CANCEL, then press ALT+DOWN ARROW to pick day from the drop-down list" errorStyle="warning" operator="between" prompt="Select week start day in this cell. Press ALT+DOWN ARROW to open drop-down list, press DOWN ARROW then ENTER to make selection" showDropDown="false" showErrorMessage="true" showInputMessage="true" sqref="K3" type="list">
      <formula1>"SUNDAY,MONDAY"</formula1>
      <formula2>0</formula2>
    </dataValidation>
    <dataValidation allowBlank="true" errorStyle="stop" operator="between" prompt="Create a custom one-month calendar in this workbook. Customize year and starting day of the week for all months with this January worksheet. Each month is on a separate worksheet" showDropDown="false" showErrorMessage="true" showInputMessage="true" sqref="A1" type="none">
      <formula1>0</formula1>
      <formula2>0</formula2>
    </dataValidation>
    <dataValidation allowBlank="true" errorStyle="stop" operator="between" prompt="Enter year and select calendar start day in cells below. These Calendar Settings cells will not print" showDropDown="false" showErrorMessage="true" showInputMessage="true" sqref="J1" type="none">
      <formula1>0</formula1>
      <formula2>0</formula2>
    </dataValidation>
    <dataValidation allowBlank="true" errorStyle="stop" operator="between" prompt="Enter year in cell at right" showDropDown="false" showErrorMessage="true" showInputMessage="true" sqref="J2" type="none">
      <formula1>0</formula1>
      <formula2>0</formula2>
    </dataValidation>
    <dataValidation allowBlank="true" errorStyle="stop" operator="between" prompt="Select week start day in cell at right" showDropDown="false" showErrorMessage="true" showInputMessage="true" sqref="J3" type="none">
      <formula1>0</formula1>
      <formula2>0</formula2>
    </dataValidation>
    <dataValidation allowBlank="true" errorStyle="stop" operator="between" prompt="Enter year in this cell" showDropDown="false" showErrorMessage="true" showInputMessage="true" sqref="K2" type="none">
      <formula1>0</formula1>
      <formula2>0</formula2>
    </dataValidation>
    <dataValidation allowBlank="true" errorStyle="stop" operator="between" prompt="This row contains weekday names for this calendar. This cell contains the starting day of the week. To change week start day, enter a new weekday in cell K3, in this worksheet" showDropDown="false" showErrorMessage="true" showInputMessage="true" sqref="B2" type="none">
      <formula1>0</formula1>
      <formula2>0</formula2>
    </dataValidation>
    <dataValidation allowBlank="true" errorStyle="stop" operator="between" prompt="The year in this cell is automatically updated based on the year entered in cell K2. Calendar below has dates for previous and next month with lighter font shade" showDropDown="false" showErrorMessage="true" showInputMessage="true" sqref="B1" type="none">
      <formula1>0</formula1>
      <formula2>0</formula2>
    </dataValidation>
  </dataValidations>
  <printOptions headings="false" gridLines="false" gridLinesSet="true" horizontalCentered="true" verticalCentered="true"/>
  <pageMargins left="0.25" right="0.25" top="0.5" bottom="0.5" header="0.511811023622047" footer="0.511811023622047"/>
  <pageSetup paperSize="1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4D7326"/>
    <pageSetUpPr fitToPage="true"/>
  </sheetPr>
  <dimension ref="A1:H14"/>
  <sheetViews>
    <sheetView showFormulas="false" showGridLines="fals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8.78515625" defaultRowHeight="14.25" zeroHeight="false" outlineLevelRow="0" outlineLevelCol="0"/>
  <cols>
    <col collapsed="false" customWidth="true" hidden="false" outlineLevel="0" max="1" min="1" style="1" width="2.66"/>
    <col collapsed="false" customWidth="true" hidden="false" outlineLevel="0" max="2" min="2" style="1" width="18.22"/>
    <col collapsed="false" customWidth="true" hidden="false" outlineLevel="0" max="8" min="3" style="1" width="17.66"/>
    <col collapsed="false" customWidth="true" hidden="false" outlineLevel="0" max="9" min="9" style="1" width="2.66"/>
    <col collapsed="false" customWidth="true" hidden="false" outlineLevel="0" max="10" min="10" style="1" width="12"/>
    <col collapsed="false" customWidth="false" hidden="false" outlineLevel="0" max="16384" min="11" style="1" width="8.78"/>
  </cols>
  <sheetData>
    <row r="1" s="5" customFormat="true" ht="60" hidden="false" customHeight="true" outlineLevel="0" collapsed="false">
      <c r="A1" s="1"/>
      <c r="B1" s="22" t="str">
        <f aca="false">"February "&amp;CalendarYear</f>
        <v>February 2025</v>
      </c>
      <c r="C1" s="3"/>
      <c r="D1" s="3"/>
      <c r="E1" s="3"/>
      <c r="F1" s="3"/>
      <c r="G1" s="3"/>
      <c r="H1" s="23"/>
    </row>
    <row r="2" s="9" customFormat="true" ht="21.75" hidden="false" customHeight="true" outlineLevel="0" collapsed="false">
      <c r="A2" s="1"/>
      <c r="B2" s="7" t="str">
        <f aca="false">IF(WeekStart="SUNDAY", "SUNDAY","MONDAY")</f>
        <v>SUNDAY</v>
      </c>
      <c r="C2" s="8" t="str">
        <f aca="false">UPPER(TEXT(C3,"dddd"))</f>
        <v>MONDAY</v>
      </c>
      <c r="D2" s="8" t="str">
        <f aca="false">UPPER(TEXT(D3,"dddd"))</f>
        <v>TUESDAY</v>
      </c>
      <c r="E2" s="8" t="str">
        <f aca="false">UPPER(TEXT(E3,"dddd"))</f>
        <v>WEDNESDAY</v>
      </c>
      <c r="F2" s="8" t="str">
        <f aca="false">UPPER(TEXT(F3,"dddd"))</f>
        <v>THURSDAY</v>
      </c>
      <c r="G2" s="8" t="str">
        <f aca="false">UPPER(TEXT(G3,"dddd"))</f>
        <v>FRIDAY</v>
      </c>
      <c r="H2" s="8" t="str">
        <f aca="false">UPPER(TEXT(H3,"dddd"))</f>
        <v>SATURDAY</v>
      </c>
    </row>
    <row r="3" s="13" customFormat="true" ht="19.5" hidden="false" customHeight="true" outlineLevel="0" collapsed="false">
      <c r="A3" s="1"/>
      <c r="B3" s="12" t="n">
        <f aca="false" t="array" ref="B3:H3">DaysAndWeeks+DATE(CalendarYear,2,1)-WEEKDAY(DATE(CalendarYear,2,1),(WeekStart="Monday")+1)+1</f>
        <v>45683</v>
      </c>
      <c r="C3" s="12" t="n">
        <v>45684</v>
      </c>
      <c r="D3" s="12" t="n">
        <v>45685</v>
      </c>
      <c r="E3" s="12" t="n">
        <v>45686</v>
      </c>
      <c r="F3" s="12" t="n">
        <v>45687</v>
      </c>
      <c r="G3" s="12" t="n">
        <v>45688</v>
      </c>
      <c r="H3" s="12" t="n">
        <v>45689</v>
      </c>
    </row>
    <row r="4" customFormat="false" ht="57.75" hidden="false" customHeight="true" outlineLevel="0" collapsed="false">
      <c r="B4" s="15"/>
      <c r="C4" s="15"/>
      <c r="D4" s="15"/>
      <c r="E4" s="15"/>
      <c r="F4" s="15"/>
      <c r="G4" s="15"/>
      <c r="H4" s="15"/>
    </row>
    <row r="5" s="13" customFormat="true" ht="19.5" hidden="false" customHeight="true" outlineLevel="0" collapsed="false">
      <c r="A5" s="1"/>
      <c r="B5" s="24" t="n">
        <f aca="false" t="array" ref="B5:H5">DaysAndWeeks+DATE(CalendarYear,2,1)-WEEKDAY(DATE(CalendarYear,2,1),(WeekStart="Monday")+1)+8</f>
        <v>45690</v>
      </c>
      <c r="C5" s="24" t="n">
        <v>45691</v>
      </c>
      <c r="D5" s="24" t="n">
        <v>45692</v>
      </c>
      <c r="E5" s="24" t="n">
        <v>45693</v>
      </c>
      <c r="F5" s="24" t="n">
        <v>45694</v>
      </c>
      <c r="G5" s="24" t="n">
        <v>45695</v>
      </c>
      <c r="H5" s="24" t="n">
        <v>45696</v>
      </c>
    </row>
    <row r="6" customFormat="false" ht="57.75" hidden="false" customHeight="true" outlineLevel="0" collapsed="false">
      <c r="B6" s="18"/>
      <c r="C6" s="18"/>
      <c r="D6" s="18"/>
      <c r="E6" s="18"/>
      <c r="F6" s="18"/>
      <c r="G6" s="18"/>
      <c r="H6" s="18"/>
    </row>
    <row r="7" s="13" customFormat="true" ht="19.5" hidden="false" customHeight="true" outlineLevel="0" collapsed="false">
      <c r="A7" s="1"/>
      <c r="B7" s="12" t="n">
        <f aca="false" t="array" ref="B7:H7">DaysAndWeeks+DATE(CalendarYear,2,1)-WEEKDAY(DATE(CalendarYear,2,1),(WeekStart="Monday")+1)+15</f>
        <v>45697</v>
      </c>
      <c r="C7" s="12" t="n">
        <v>45698</v>
      </c>
      <c r="D7" s="12" t="n">
        <v>45699</v>
      </c>
      <c r="E7" s="12" t="n">
        <v>45700</v>
      </c>
      <c r="F7" s="12" t="n">
        <v>45701</v>
      </c>
      <c r="G7" s="12" t="n">
        <v>45702</v>
      </c>
      <c r="H7" s="12" t="n">
        <v>45703</v>
      </c>
    </row>
    <row r="8" customFormat="false" ht="57.75" hidden="false" customHeight="true" outlineLevel="0" collapsed="false">
      <c r="B8" s="15"/>
      <c r="C8" s="15"/>
      <c r="D8" s="15"/>
      <c r="E8" s="15"/>
      <c r="F8" s="15"/>
      <c r="G8" s="15"/>
      <c r="H8" s="15"/>
    </row>
    <row r="9" s="13" customFormat="true" ht="19.5" hidden="false" customHeight="true" outlineLevel="0" collapsed="false">
      <c r="A9" s="1"/>
      <c r="B9" s="24" t="n">
        <f aca="false" t="array" ref="B9:H9">DaysAndWeeks+DATE(CalendarYear,2,1)-WEEKDAY(DATE(CalendarYear,2,1),(WeekStart="Monday")+1)+22</f>
        <v>45704</v>
      </c>
      <c r="C9" s="24" t="n">
        <v>45705</v>
      </c>
      <c r="D9" s="24" t="n">
        <v>45706</v>
      </c>
      <c r="E9" s="24" t="n">
        <v>45707</v>
      </c>
      <c r="F9" s="24" t="n">
        <v>45708</v>
      </c>
      <c r="G9" s="24" t="n">
        <v>45709</v>
      </c>
      <c r="H9" s="24" t="n">
        <v>45710</v>
      </c>
    </row>
    <row r="10" customFormat="false" ht="57.75" hidden="false" customHeight="true" outlineLevel="0" collapsed="false">
      <c r="B10" s="18"/>
      <c r="C10" s="18"/>
      <c r="D10" s="18"/>
      <c r="E10" s="18"/>
      <c r="F10" s="18"/>
      <c r="G10" s="18"/>
      <c r="H10" s="18"/>
    </row>
    <row r="11" s="13" customFormat="true" ht="19.5" hidden="false" customHeight="true" outlineLevel="0" collapsed="false">
      <c r="A11" s="1"/>
      <c r="B11" s="12" t="n">
        <f aca="false" t="array" ref="B11:H11">DaysAndWeeks+DATE(CalendarYear,2,1)-WEEKDAY(DATE(CalendarYear,2,1),(WeekStart="Monday")+1)+29</f>
        <v>45711</v>
      </c>
      <c r="C11" s="12" t="n">
        <v>45712</v>
      </c>
      <c r="D11" s="12" t="n">
        <v>45713</v>
      </c>
      <c r="E11" s="12" t="n">
        <v>45714</v>
      </c>
      <c r="F11" s="12" t="n">
        <v>45715</v>
      </c>
      <c r="G11" s="12" t="n">
        <v>45716</v>
      </c>
      <c r="H11" s="12" t="n">
        <v>45717</v>
      </c>
    </row>
    <row r="12" customFormat="false" ht="57.75" hidden="false" customHeight="true" outlineLevel="0" collapsed="false">
      <c r="B12" s="15"/>
      <c r="C12" s="15"/>
      <c r="D12" s="15"/>
      <c r="E12" s="15"/>
      <c r="F12" s="15"/>
      <c r="G12" s="15"/>
      <c r="H12" s="15"/>
    </row>
    <row r="13" s="13" customFormat="true" ht="19.5" hidden="false" customHeight="true" outlineLevel="0" collapsed="false">
      <c r="A13" s="1"/>
      <c r="B13" s="24" t="n">
        <f aca="false" t="array" ref="B13:C13">DaysAndWeeks+DATE(CalendarYear,2,1)-WEEKDAY(DATE(CalendarYear,2,1),(WeekStart="Monday")+1)+36</f>
        <v>45718</v>
      </c>
      <c r="C13" s="24" t="n">
        <v>45719</v>
      </c>
      <c r="D13" s="20" t="s">
        <v>4</v>
      </c>
      <c r="E13" s="21"/>
      <c r="F13" s="21"/>
      <c r="G13" s="21"/>
      <c r="H13" s="21"/>
    </row>
    <row r="14" customFormat="false" ht="57.75" hidden="false" customHeight="true" outlineLevel="0" collapsed="false">
      <c r="B14" s="18"/>
      <c r="C14" s="18"/>
      <c r="D14" s="20"/>
      <c r="E14" s="21"/>
      <c r="F14" s="21"/>
      <c r="G14" s="21"/>
      <c r="H14" s="21"/>
    </row>
  </sheetData>
  <mergeCells count="2">
    <mergeCell ref="D13:D14"/>
    <mergeCell ref="E13:H14"/>
  </mergeCells>
  <conditionalFormatting sqref="B3:G3">
    <cfRule type="expression" priority="2" aboveAverage="0" equalAverage="0" bottom="0" percent="0" rank="0" text="" dxfId="2">
      <formula>DAY(B3)&gt;8</formula>
    </cfRule>
  </conditionalFormatting>
  <conditionalFormatting sqref="B11:H11 B13:C13">
    <cfRule type="expression" priority="3" aboveAverage="0" equalAverage="0" bottom="0" percent="0" rank="0" text="" dxfId="3">
      <formula>AND(DAY(B11)&gt;=1,DAY(B11)&lt;=15)</formula>
    </cfRule>
  </conditionalFormatting>
  <dataValidations count="8">
    <dataValidation allowBlank="true" errorStyle="stop" operator="between" prompt="This row &amp; rows 6, 8, 10, 12, &amp; 14 are cells for entering daily notes related to the calendar day in the cell above" showDropDown="false" showErrorMessage="true" showInputMessage="true" sqref="B4" type="none">
      <formula1>0</formula1>
      <formula2>0</formula2>
    </dataValidation>
    <dataValidation allowBlank="true" errorStyle="stop" operator="between" prompt="Enter Notes in this cell" showDropDown="false" showErrorMessage="true" showInputMessage="true" sqref="E13:H14" type="none">
      <formula1>0</formula1>
      <formula2>0</formula2>
    </dataValidation>
    <dataValidation allowBlank="true" errorStyle="stop" operator="between" prompt="Enter Notes in the cell at right" showDropDown="false" showErrorMessage="true" showInputMessage="true" sqref="D13:D14" type="none">
      <formula1>0</formula1>
      <formula2>0</formula2>
    </dataValidation>
    <dataValidation allowBlank="true" errorStyle="stop" operator="between" prompt="This row &amp; rows 5, 7, 9, 11 &amp; 13 contain calendar days of the week. If this cell doesn’t contain the number 1, then it is a day from the previous month. Enter notes in cell E13" showDropDown="false" showErrorMessage="true" showInputMessage="true" sqref="B3" type="none">
      <formula1>0</formula1>
      <formula2>0</formula2>
    </dataValidation>
    <dataValidation allowBlank="true" errorStyle="stop" operator="between" prompt="Automatically determined weekday" showDropDown="false" showErrorMessage="true" showInputMessage="true" sqref="C2:H2" type="none">
      <formula1>0</formula1>
      <formula2>0</formula2>
    </dataValidation>
    <dataValidation allowBlank="true" errorStyle="stop" operator="between" prompt="The year in this cell is automatically updated based on year entered in January worksheet. Calendar below has dates for previous and next month with lighter font shade" showDropDown="false" showErrorMessage="true" showInputMessage="true" sqref="B1" type="none">
      <formula1>0</formula1>
      <formula2>0</formula2>
    </dataValidation>
    <dataValidation allowBlank="true" errorStyle="stop" operator="between" prompt="This row contains weekday names for this calendar. This cell contains the starting day of the week. To change week start day, select a new weekday in January worksheet cell K3" showDropDown="false" showErrorMessage="true" showInputMessage="true" sqref="B2" type="none">
      <formula1>0</formula1>
      <formula2>0</formula2>
    </dataValidation>
    <dataValidation allowBlank="true" errorStyle="stop" operator="between" prompt="February month calendar" showDropDown="false" showErrorMessage="true" showInputMessage="true" sqref="A1" type="none">
      <formula1>0</formula1>
      <formula2>0</formula2>
    </dataValidation>
  </dataValidations>
  <printOptions headings="false" gridLines="false" gridLinesSet="true" horizontalCentered="true" verticalCentered="true"/>
  <pageMargins left="0.25" right="0.25" top="0.5" bottom="0.5" header="0.511811023622047" footer="0.511811023622047"/>
  <pageSetup paperSize="1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669933"/>
    <pageSetUpPr fitToPage="true"/>
  </sheetPr>
  <dimension ref="B1:H14"/>
  <sheetViews>
    <sheetView showFormulas="false" showGridLines="fals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8.78515625" defaultRowHeight="14.25" zeroHeight="false" outlineLevelRow="0" outlineLevelCol="0"/>
  <cols>
    <col collapsed="false" customWidth="true" hidden="false" outlineLevel="0" max="1" min="1" style="1" width="2.66"/>
    <col collapsed="false" customWidth="true" hidden="false" outlineLevel="0" max="2" min="2" style="1" width="18.22"/>
    <col collapsed="false" customWidth="true" hidden="false" outlineLevel="0" max="8" min="3" style="1" width="17.66"/>
    <col collapsed="false" customWidth="true" hidden="false" outlineLevel="0" max="9" min="9" style="1" width="2.66"/>
    <col collapsed="false" customWidth="true" hidden="false" outlineLevel="0" max="10" min="10" style="1" width="12"/>
    <col collapsed="false" customWidth="false" hidden="false" outlineLevel="0" max="16384" min="11" style="1" width="8.78"/>
  </cols>
  <sheetData>
    <row r="1" customFormat="false" ht="60" hidden="false" customHeight="true" outlineLevel="0" collapsed="false">
      <c r="B1" s="22" t="str">
        <f aca="false">"March "&amp;CalendarYear</f>
        <v>March 2025</v>
      </c>
      <c r="C1" s="3"/>
      <c r="D1" s="3"/>
      <c r="E1" s="3"/>
      <c r="F1" s="3"/>
      <c r="G1" s="3"/>
      <c r="H1" s="23"/>
    </row>
    <row r="2" customFormat="false" ht="21.75" hidden="false" customHeight="true" outlineLevel="0" collapsed="false">
      <c r="B2" s="7" t="str">
        <f aca="false">IF(WeekStart="SUNDAY", "SUNDAY","MONDAY")</f>
        <v>SUNDAY</v>
      </c>
      <c r="C2" s="8" t="str">
        <f aca="false">UPPER(TEXT(C3,"dddd"))</f>
        <v>MONDAY</v>
      </c>
      <c r="D2" s="8" t="str">
        <f aca="false">UPPER(TEXT(D3,"dddd"))</f>
        <v>TUESDAY</v>
      </c>
      <c r="E2" s="8" t="str">
        <f aca="false">UPPER(TEXT(E3,"dddd"))</f>
        <v>WEDNESDAY</v>
      </c>
      <c r="F2" s="8" t="str">
        <f aca="false">UPPER(TEXT(F3,"dddd"))</f>
        <v>THURSDAY</v>
      </c>
      <c r="G2" s="8" t="str">
        <f aca="false">UPPER(TEXT(G3,"dddd"))</f>
        <v>FRIDAY</v>
      </c>
      <c r="H2" s="8" t="str">
        <f aca="false">UPPER(TEXT(H3,"dddd"))</f>
        <v>SATURDAY</v>
      </c>
    </row>
    <row r="3" customFormat="false" ht="19.5" hidden="false" customHeight="true" outlineLevel="0" collapsed="false">
      <c r="B3" s="12" t="n">
        <f aca="false" t="array" ref="B3:H3">DaysAndWeeks+DATE(CalendarYear,3,1)-WEEKDAY(DATE(CalendarYear,3,1),(WeekStart="Monday")+1)+1</f>
        <v>45711</v>
      </c>
      <c r="C3" s="12" t="n">
        <v>45712</v>
      </c>
      <c r="D3" s="12" t="n">
        <v>45713</v>
      </c>
      <c r="E3" s="12" t="n">
        <v>45714</v>
      </c>
      <c r="F3" s="12" t="n">
        <v>45715</v>
      </c>
      <c r="G3" s="12" t="n">
        <v>45716</v>
      </c>
      <c r="H3" s="12" t="n">
        <v>45717</v>
      </c>
    </row>
    <row r="4" customFormat="false" ht="57.75" hidden="false" customHeight="true" outlineLevel="0" collapsed="false">
      <c r="B4" s="15"/>
      <c r="C4" s="15"/>
      <c r="D4" s="15"/>
      <c r="E4" s="15"/>
      <c r="F4" s="15"/>
      <c r="G4" s="15"/>
      <c r="H4" s="15"/>
    </row>
    <row r="5" customFormat="false" ht="19.5" hidden="false" customHeight="true" outlineLevel="0" collapsed="false">
      <c r="B5" s="24" t="n">
        <f aca="false" t="array" ref="B5:H5">DaysAndWeeks+DATE(CalendarYear,3,1)-WEEKDAY(DATE(CalendarYear,3,1),(WeekStart="Monday")+1)+8</f>
        <v>45718</v>
      </c>
      <c r="C5" s="24" t="n">
        <v>45719</v>
      </c>
      <c r="D5" s="24" t="n">
        <v>45720</v>
      </c>
      <c r="E5" s="24" t="n">
        <v>45721</v>
      </c>
      <c r="F5" s="24" t="n">
        <v>45722</v>
      </c>
      <c r="G5" s="24" t="n">
        <v>45723</v>
      </c>
      <c r="H5" s="24" t="n">
        <v>45724</v>
      </c>
    </row>
    <row r="6" customFormat="false" ht="57.75" hidden="false" customHeight="true" outlineLevel="0" collapsed="false">
      <c r="B6" s="18"/>
      <c r="C6" s="18"/>
      <c r="D6" s="18"/>
      <c r="E6" s="18"/>
      <c r="F6" s="18"/>
      <c r="G6" s="18"/>
      <c r="H6" s="18"/>
    </row>
    <row r="7" customFormat="false" ht="19.5" hidden="false" customHeight="true" outlineLevel="0" collapsed="false">
      <c r="B7" s="12" t="n">
        <f aca="false" t="array" ref="B7:H7">DaysAndWeeks+DATE(CalendarYear,3,1)-WEEKDAY(DATE(CalendarYear,3,1),(WeekStart="Monday")+1)+15</f>
        <v>45725</v>
      </c>
      <c r="C7" s="12" t="n">
        <v>45726</v>
      </c>
      <c r="D7" s="12" t="n">
        <v>45727</v>
      </c>
      <c r="E7" s="12" t="n">
        <v>45728</v>
      </c>
      <c r="F7" s="12" t="n">
        <v>45729</v>
      </c>
      <c r="G7" s="12" t="n">
        <v>45730</v>
      </c>
      <c r="H7" s="12" t="n">
        <v>45731</v>
      </c>
    </row>
    <row r="8" customFormat="false" ht="57.75" hidden="false" customHeight="true" outlineLevel="0" collapsed="false">
      <c r="B8" s="15"/>
      <c r="C8" s="15"/>
      <c r="D8" s="15"/>
      <c r="E8" s="15"/>
      <c r="F8" s="15"/>
      <c r="G8" s="15"/>
      <c r="H8" s="15"/>
    </row>
    <row r="9" customFormat="false" ht="19.5" hidden="false" customHeight="true" outlineLevel="0" collapsed="false">
      <c r="B9" s="24" t="n">
        <f aca="false" t="array" ref="B9:H9">DaysAndWeeks+DATE(CalendarYear,3,1)-WEEKDAY(DATE(CalendarYear,3,1),(WeekStart="Monday")+1)+22</f>
        <v>45732</v>
      </c>
      <c r="C9" s="24" t="n">
        <v>45733</v>
      </c>
      <c r="D9" s="24" t="n">
        <v>45734</v>
      </c>
      <c r="E9" s="24" t="n">
        <v>45735</v>
      </c>
      <c r="F9" s="24" t="n">
        <v>45736</v>
      </c>
      <c r="G9" s="24" t="n">
        <v>45737</v>
      </c>
      <c r="H9" s="24" t="n">
        <v>45738</v>
      </c>
    </row>
    <row r="10" customFormat="false" ht="57.75" hidden="false" customHeight="true" outlineLevel="0" collapsed="false">
      <c r="B10" s="18"/>
      <c r="C10" s="18"/>
      <c r="D10" s="18"/>
      <c r="E10" s="18"/>
      <c r="F10" s="18"/>
      <c r="G10" s="18"/>
      <c r="H10" s="18"/>
    </row>
    <row r="11" customFormat="false" ht="19.5" hidden="false" customHeight="true" outlineLevel="0" collapsed="false">
      <c r="B11" s="12" t="n">
        <f aca="false" t="array" ref="B11:H11">DaysAndWeeks+DATE(CalendarYear,3,1)-WEEKDAY(DATE(CalendarYear,3,1),(WeekStart="Monday")+1)+29</f>
        <v>45739</v>
      </c>
      <c r="C11" s="12" t="n">
        <v>45740</v>
      </c>
      <c r="D11" s="12" t="n">
        <v>45741</v>
      </c>
      <c r="E11" s="12" t="n">
        <v>45742</v>
      </c>
      <c r="F11" s="12" t="n">
        <v>45743</v>
      </c>
      <c r="G11" s="12" t="n">
        <v>45744</v>
      </c>
      <c r="H11" s="12" t="n">
        <v>45745</v>
      </c>
    </row>
    <row r="12" customFormat="false" ht="57.75" hidden="false" customHeight="true" outlineLevel="0" collapsed="false">
      <c r="B12" s="15"/>
      <c r="C12" s="15"/>
      <c r="D12" s="15"/>
      <c r="E12" s="15"/>
      <c r="F12" s="15"/>
      <c r="G12" s="15"/>
      <c r="H12" s="15"/>
    </row>
    <row r="13" customFormat="false" ht="19.5" hidden="false" customHeight="true" outlineLevel="0" collapsed="false">
      <c r="B13" s="24" t="n">
        <f aca="false" t="array" ref="B13:C13">DaysAndWeeks+DATE(CalendarYear,3,1)-WEEKDAY(DATE(CalendarYear,3,1),(WeekStart="Monday")+1)+36</f>
        <v>45746</v>
      </c>
      <c r="C13" s="24" t="n">
        <v>45747</v>
      </c>
      <c r="D13" s="20" t="s">
        <v>4</v>
      </c>
      <c r="E13" s="21"/>
      <c r="F13" s="21"/>
      <c r="G13" s="21"/>
      <c r="H13" s="21"/>
    </row>
    <row r="14" customFormat="false" ht="57.75" hidden="false" customHeight="true" outlineLevel="0" collapsed="false">
      <c r="B14" s="18"/>
      <c r="C14" s="18"/>
      <c r="D14" s="20"/>
      <c r="E14" s="21"/>
      <c r="F14" s="21"/>
      <c r="G14" s="21"/>
      <c r="H14" s="21"/>
    </row>
  </sheetData>
  <mergeCells count="2">
    <mergeCell ref="D13:D14"/>
    <mergeCell ref="E13:H14"/>
  </mergeCells>
  <conditionalFormatting sqref="B3:G3">
    <cfRule type="expression" priority="2" aboveAverage="0" equalAverage="0" bottom="0" percent="0" rank="0" text="" dxfId="4">
      <formula>DAY(B3)&gt;8</formula>
    </cfRule>
  </conditionalFormatting>
  <conditionalFormatting sqref="B11:H11 B13:C13">
    <cfRule type="expression" priority="3" aboveAverage="0" equalAverage="0" bottom="0" percent="0" rank="0" text="" dxfId="5">
      <formula>AND(DAY(B11)&gt;=1,DAY(B11)&lt;=15)</formula>
    </cfRule>
  </conditionalFormatting>
  <dataValidations count="8">
    <dataValidation allowBlank="true" errorStyle="stop" operator="between" prompt="This row &amp; rows 6, 8, 10, 12, &amp; 14 are cells for entering daily notes related to the calendar day in the cell above" showDropDown="false" showErrorMessage="true" showInputMessage="true" sqref="B4" type="none">
      <formula1>0</formula1>
      <formula2>0</formula2>
    </dataValidation>
    <dataValidation allowBlank="true" errorStyle="stop" operator="between" prompt="Enter Notes in this cell" showDropDown="false" showErrorMessage="true" showInputMessage="true" sqref="E13:H14" type="none">
      <formula1>0</formula1>
      <formula2>0</formula2>
    </dataValidation>
    <dataValidation allowBlank="true" errorStyle="stop" operator="between" prompt="Enter Notes in the cell at right" showDropDown="false" showErrorMessage="true" showInputMessage="true" sqref="D13:D14" type="none">
      <formula1>0</formula1>
      <formula2>0</formula2>
    </dataValidation>
    <dataValidation allowBlank="true" errorStyle="stop" operator="between" prompt="This row &amp; rows 5, 7, 9, 11 &amp; 13 contain calendar days of the week. If this cell doesn’t contain the number 1, then it is a day from the previous month. Enter notes in cell E13" showDropDown="false" showErrorMessage="true" showInputMessage="true" sqref="B3" type="none">
      <formula1>0</formula1>
      <formula2>0</formula2>
    </dataValidation>
    <dataValidation allowBlank="true" errorStyle="stop" operator="between" prompt="Automatically determined weekday" showDropDown="false" showErrorMessage="true" showInputMessage="true" sqref="C2:H2" type="none">
      <formula1>0</formula1>
      <formula2>0</formula2>
    </dataValidation>
    <dataValidation allowBlank="true" errorStyle="stop" operator="between" prompt="The year in this cell is automatically updated based on year entered in January worksheet. Calendar below has dates for previous and next month with lighter font shade" showDropDown="false" showErrorMessage="true" showInputMessage="true" sqref="B1" type="none">
      <formula1>0</formula1>
      <formula2>0</formula2>
    </dataValidation>
    <dataValidation allowBlank="true" errorStyle="stop" operator="between" prompt="This row contains weekday names for this calendar. This cell contains the starting day of the week. To change week start day, select a new weekday in January worksheet cell K3" showDropDown="false" showErrorMessage="true" showInputMessage="true" sqref="B2" type="none">
      <formula1>0</formula1>
      <formula2>0</formula2>
    </dataValidation>
    <dataValidation allowBlank="true" errorStyle="stop" operator="between" prompt="March month calendar" showDropDown="false" showErrorMessage="true" showInputMessage="true" sqref="A1" type="none">
      <formula1>0</formula1>
      <formula2>0</formula2>
    </dataValidation>
  </dataValidations>
  <printOptions headings="false" gridLines="false" gridLinesSet="true" horizontalCentered="true" verticalCentered="true"/>
  <pageMargins left="0.25" right="0.25" top="0.5" bottom="0.5" header="0.511811023622047" footer="0.511811023622047"/>
  <pageSetup paperSize="1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A3D175"/>
    <pageSetUpPr fitToPage="true"/>
  </sheetPr>
  <dimension ref="B1:H14"/>
  <sheetViews>
    <sheetView showFormulas="false" showGridLines="fals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8.78515625" defaultRowHeight="14.25" zeroHeight="false" outlineLevelRow="0" outlineLevelCol="0"/>
  <cols>
    <col collapsed="false" customWidth="true" hidden="false" outlineLevel="0" max="1" min="1" style="1" width="2.66"/>
    <col collapsed="false" customWidth="true" hidden="false" outlineLevel="0" max="2" min="2" style="1" width="18.22"/>
    <col collapsed="false" customWidth="true" hidden="false" outlineLevel="0" max="8" min="3" style="1" width="17.66"/>
    <col collapsed="false" customWidth="true" hidden="false" outlineLevel="0" max="9" min="9" style="1" width="2.66"/>
    <col collapsed="false" customWidth="true" hidden="false" outlineLevel="0" max="10" min="10" style="1" width="12"/>
    <col collapsed="false" customWidth="false" hidden="false" outlineLevel="0" max="16384" min="11" style="1" width="8.78"/>
  </cols>
  <sheetData>
    <row r="1" customFormat="false" ht="60" hidden="false" customHeight="true" outlineLevel="0" collapsed="false">
      <c r="B1" s="22" t="str">
        <f aca="false">"April "&amp;CalendarYear</f>
        <v>April 2025</v>
      </c>
      <c r="C1" s="3"/>
      <c r="D1" s="3"/>
      <c r="E1" s="3"/>
      <c r="F1" s="3"/>
      <c r="G1" s="3"/>
      <c r="H1" s="23"/>
    </row>
    <row r="2" customFormat="false" ht="21.75" hidden="false" customHeight="true" outlineLevel="0" collapsed="false">
      <c r="B2" s="7" t="str">
        <f aca="false">IF(WeekStart="SUNDAY", "SUNDAY","MONDAY")</f>
        <v>SUNDAY</v>
      </c>
      <c r="C2" s="8" t="str">
        <f aca="false">UPPER(TEXT(C3,"dddd"))</f>
        <v>MONDAY</v>
      </c>
      <c r="D2" s="8" t="str">
        <f aca="false">UPPER(TEXT(D3,"dddd"))</f>
        <v>TUESDAY</v>
      </c>
      <c r="E2" s="8" t="str">
        <f aca="false">UPPER(TEXT(E3,"dddd"))</f>
        <v>WEDNESDAY</v>
      </c>
      <c r="F2" s="8" t="str">
        <f aca="false">UPPER(TEXT(F3,"dddd"))</f>
        <v>THURSDAY</v>
      </c>
      <c r="G2" s="8" t="str">
        <f aca="false">UPPER(TEXT(G3,"dddd"))</f>
        <v>FRIDAY</v>
      </c>
      <c r="H2" s="8" t="str">
        <f aca="false">UPPER(TEXT(H3,"dddd"))</f>
        <v>SATURDAY</v>
      </c>
    </row>
    <row r="3" customFormat="false" ht="19.5" hidden="false" customHeight="true" outlineLevel="0" collapsed="false">
      <c r="B3" s="12" t="n">
        <f aca="false" t="array" ref="B3:H3">DaysAndWeeks+DATE(CalendarYear,4,1)-WEEKDAY(DATE(CalendarYear,4,1),(WeekStart="Monday")+1)+1</f>
        <v>45746</v>
      </c>
      <c r="C3" s="12" t="n">
        <v>45747</v>
      </c>
      <c r="D3" s="12" t="n">
        <v>45748</v>
      </c>
      <c r="E3" s="12" t="n">
        <v>45749</v>
      </c>
      <c r="F3" s="12" t="n">
        <v>45750</v>
      </c>
      <c r="G3" s="12" t="n">
        <v>45751</v>
      </c>
      <c r="H3" s="12" t="n">
        <v>45752</v>
      </c>
    </row>
    <row r="4" customFormat="false" ht="57.75" hidden="false" customHeight="true" outlineLevel="0" collapsed="false">
      <c r="B4" s="15"/>
      <c r="C4" s="15"/>
      <c r="D4" s="15"/>
      <c r="E4" s="15"/>
      <c r="F4" s="15"/>
      <c r="G4" s="15"/>
      <c r="H4" s="15"/>
    </row>
    <row r="5" customFormat="false" ht="19.5" hidden="false" customHeight="true" outlineLevel="0" collapsed="false">
      <c r="B5" s="24" t="n">
        <f aca="false" t="array" ref="B5:H5">DaysAndWeeks+DATE(CalendarYear,4,1)-WEEKDAY(DATE(CalendarYear,4,1),(WeekStart="Monday")+1)+8</f>
        <v>45753</v>
      </c>
      <c r="C5" s="24" t="n">
        <v>45754</v>
      </c>
      <c r="D5" s="24" t="n">
        <v>45755</v>
      </c>
      <c r="E5" s="24" t="n">
        <v>45756</v>
      </c>
      <c r="F5" s="24" t="n">
        <v>45757</v>
      </c>
      <c r="G5" s="24" t="n">
        <v>45758</v>
      </c>
      <c r="H5" s="24" t="n">
        <v>45759</v>
      </c>
    </row>
    <row r="6" customFormat="false" ht="57.75" hidden="false" customHeight="true" outlineLevel="0" collapsed="false">
      <c r="B6" s="18"/>
      <c r="C6" s="18"/>
      <c r="D6" s="18"/>
      <c r="E6" s="18"/>
      <c r="F6" s="18"/>
      <c r="G6" s="18"/>
      <c r="H6" s="18"/>
    </row>
    <row r="7" customFormat="false" ht="19.5" hidden="false" customHeight="true" outlineLevel="0" collapsed="false">
      <c r="B7" s="12" t="n">
        <f aca="false" t="array" ref="B7:H7">DaysAndWeeks+DATE(CalendarYear,4,1)-WEEKDAY(DATE(CalendarYear,4,1),(WeekStart="Monday")+1)+15</f>
        <v>45760</v>
      </c>
      <c r="C7" s="12" t="n">
        <v>45761</v>
      </c>
      <c r="D7" s="12" t="n">
        <v>45762</v>
      </c>
      <c r="E7" s="12" t="n">
        <v>45763</v>
      </c>
      <c r="F7" s="12" t="n">
        <v>45764</v>
      </c>
      <c r="G7" s="12" t="n">
        <v>45765</v>
      </c>
      <c r="H7" s="12" t="n">
        <v>45766</v>
      </c>
    </row>
    <row r="8" customFormat="false" ht="57.75" hidden="false" customHeight="true" outlineLevel="0" collapsed="false">
      <c r="B8" s="15"/>
      <c r="C8" s="15"/>
      <c r="D8" s="15"/>
      <c r="E8" s="15"/>
      <c r="F8" s="15"/>
      <c r="G8" s="15"/>
      <c r="H8" s="15"/>
    </row>
    <row r="9" customFormat="false" ht="19.5" hidden="false" customHeight="true" outlineLevel="0" collapsed="false">
      <c r="B9" s="24" t="n">
        <f aca="false" t="array" ref="B9:H9">DaysAndWeeks+DATE(CalendarYear,4,1)-WEEKDAY(DATE(CalendarYear,4,1),(WeekStart="Monday")+1)+22</f>
        <v>45767</v>
      </c>
      <c r="C9" s="24" t="n">
        <v>45768</v>
      </c>
      <c r="D9" s="24" t="n">
        <v>45769</v>
      </c>
      <c r="E9" s="24" t="n">
        <v>45770</v>
      </c>
      <c r="F9" s="24" t="n">
        <v>45771</v>
      </c>
      <c r="G9" s="24" t="n">
        <v>45772</v>
      </c>
      <c r="H9" s="24" t="n">
        <v>45773</v>
      </c>
    </row>
    <row r="10" customFormat="false" ht="57.75" hidden="false" customHeight="true" outlineLevel="0" collapsed="false">
      <c r="B10" s="18"/>
      <c r="C10" s="18"/>
      <c r="D10" s="18"/>
      <c r="E10" s="18"/>
      <c r="F10" s="18"/>
      <c r="G10" s="18"/>
      <c r="H10" s="18"/>
    </row>
    <row r="11" customFormat="false" ht="19.5" hidden="false" customHeight="true" outlineLevel="0" collapsed="false">
      <c r="B11" s="12" t="n">
        <f aca="false" t="array" ref="B11:H11">DaysAndWeeks+DATE(CalendarYear,4,1)-WEEKDAY(DATE(CalendarYear,4,1),(WeekStart="Monday")+1)+29</f>
        <v>45774</v>
      </c>
      <c r="C11" s="12" t="n">
        <v>45775</v>
      </c>
      <c r="D11" s="12" t="n">
        <v>45776</v>
      </c>
      <c r="E11" s="12" t="n">
        <v>45777</v>
      </c>
      <c r="F11" s="12" t="n">
        <v>45778</v>
      </c>
      <c r="G11" s="12" t="n">
        <v>45779</v>
      </c>
      <c r="H11" s="12" t="n">
        <v>45780</v>
      </c>
    </row>
    <row r="12" customFormat="false" ht="57.75" hidden="false" customHeight="true" outlineLevel="0" collapsed="false">
      <c r="B12" s="15"/>
      <c r="C12" s="15"/>
      <c r="D12" s="15"/>
      <c r="E12" s="15"/>
      <c r="F12" s="15"/>
      <c r="G12" s="15"/>
      <c r="H12" s="15"/>
    </row>
    <row r="13" customFormat="false" ht="19.5" hidden="false" customHeight="true" outlineLevel="0" collapsed="false">
      <c r="B13" s="24" t="n">
        <f aca="false" t="array" ref="B13:C13">DaysAndWeeks+DATE(CalendarYear,4,1)-WEEKDAY(DATE(CalendarYear,4,1),(WeekStart="Monday")+1)+36</f>
        <v>45781</v>
      </c>
      <c r="C13" s="24" t="n">
        <v>45782</v>
      </c>
      <c r="D13" s="20" t="s">
        <v>4</v>
      </c>
      <c r="E13" s="21"/>
      <c r="F13" s="21"/>
      <c r="G13" s="21"/>
      <c r="H13" s="21"/>
    </row>
    <row r="14" customFormat="false" ht="57.75" hidden="false" customHeight="true" outlineLevel="0" collapsed="false">
      <c r="B14" s="18"/>
      <c r="C14" s="18"/>
      <c r="D14" s="20"/>
      <c r="E14" s="21"/>
      <c r="F14" s="21"/>
      <c r="G14" s="21"/>
      <c r="H14" s="21"/>
    </row>
  </sheetData>
  <mergeCells count="2">
    <mergeCell ref="D13:D14"/>
    <mergeCell ref="E13:H14"/>
  </mergeCells>
  <conditionalFormatting sqref="B3:G3">
    <cfRule type="expression" priority="2" aboveAverage="0" equalAverage="0" bottom="0" percent="0" rank="0" text="" dxfId="6">
      <formula>DAY(B3)&gt;8</formula>
    </cfRule>
  </conditionalFormatting>
  <conditionalFormatting sqref="B11:H11 B13:C13">
    <cfRule type="expression" priority="3" aboveAverage="0" equalAverage="0" bottom="0" percent="0" rank="0" text="" dxfId="7">
      <formula>AND(DAY(B11)&gt;=1,DAY(B11)&lt;=15)</formula>
    </cfRule>
  </conditionalFormatting>
  <dataValidations count="8">
    <dataValidation allowBlank="true" errorStyle="stop" operator="between" prompt="This row &amp; rows 6, 8, 10, 12, &amp; 14 are cells for entering daily notes related to the calendar day in the cell above" showDropDown="false" showErrorMessage="true" showInputMessage="true" sqref="B4" type="none">
      <formula1>0</formula1>
      <formula2>0</formula2>
    </dataValidation>
    <dataValidation allowBlank="true" errorStyle="stop" operator="between" prompt="Enter Notes in this cell" showDropDown="false" showErrorMessage="true" showInputMessage="true" sqref="E13:H14" type="none">
      <formula1>0</formula1>
      <formula2>0</formula2>
    </dataValidation>
    <dataValidation allowBlank="true" errorStyle="stop" operator="between" prompt="Enter Notes in the cell at right" showDropDown="false" showErrorMessage="true" showInputMessage="true" sqref="D13:D14" type="none">
      <formula1>0</formula1>
      <formula2>0</formula2>
    </dataValidation>
    <dataValidation allowBlank="true" errorStyle="stop" operator="between" prompt="This row &amp; rows 5, 7, 9, 11 &amp; 13 contain calendar days of the week. If this cell doesn’t contain the number 1, then it is a day from the previous month. Enter notes in cell E13" showDropDown="false" showErrorMessage="true" showInputMessage="true" sqref="B3" type="none">
      <formula1>0</formula1>
      <formula2>0</formula2>
    </dataValidation>
    <dataValidation allowBlank="true" errorStyle="stop" operator="between" prompt="Automatically determined weekday" showDropDown="false" showErrorMessage="true" showInputMessage="true" sqref="C2:H2" type="none">
      <formula1>0</formula1>
      <formula2>0</formula2>
    </dataValidation>
    <dataValidation allowBlank="true" errorStyle="stop" operator="between" prompt="The year in this cell is automatically updated based on year entered in January worksheet. Calendar below has dates for previous and next month with lighter font shade" showDropDown="false" showErrorMessage="true" showInputMessage="true" sqref="B1" type="none">
      <formula1>0</formula1>
      <formula2>0</formula2>
    </dataValidation>
    <dataValidation allowBlank="true" errorStyle="stop" operator="between" prompt="This row contains weekday names for this calendar. This cell contains the starting day of the week. To change week start day, select a new weekday in January worksheet cell K3" showDropDown="false" showErrorMessage="true" showInputMessage="true" sqref="B2" type="none">
      <formula1>0</formula1>
      <formula2>0</formula2>
    </dataValidation>
    <dataValidation allowBlank="true" errorStyle="stop" operator="between" prompt="April month calendar" showDropDown="false" showErrorMessage="true" showInputMessage="true" sqref="A1" type="none">
      <formula1>0</formula1>
      <formula2>0</formula2>
    </dataValidation>
  </dataValidations>
  <printOptions headings="false" gridLines="false" gridLinesSet="true" horizontalCentered="true" verticalCentered="true"/>
  <pageMargins left="0.25" right="0.25" top="0.5" bottom="0.5" header="0.511811023622047" footer="0.511811023622047"/>
  <pageSetup paperSize="1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C2E0A3"/>
    <pageSetUpPr fitToPage="true"/>
  </sheetPr>
  <dimension ref="B1:H14"/>
  <sheetViews>
    <sheetView showFormulas="false" showGridLines="false" showRowColHeaders="true" showZeros="true" rightToLeft="false" tabSelected="false" showOutlineSymbols="true" defaultGridColor="true" view="normal" topLeftCell="A5" colorId="64" zoomScale="100" zoomScaleNormal="100" zoomScalePageLayoutView="100" workbookViewId="0">
      <selection pane="topLeft" activeCell="B8" activeCellId="0" sqref="B8"/>
    </sheetView>
  </sheetViews>
  <sheetFormatPr defaultColWidth="8.78515625" defaultRowHeight="14.25" zeroHeight="false" outlineLevelRow="0" outlineLevelCol="0"/>
  <cols>
    <col collapsed="false" customWidth="true" hidden="false" outlineLevel="0" max="1" min="1" style="1" width="2.66"/>
    <col collapsed="false" customWidth="true" hidden="false" outlineLevel="0" max="2" min="2" style="1" width="18.22"/>
    <col collapsed="false" customWidth="true" hidden="false" outlineLevel="0" max="8" min="3" style="1" width="17.66"/>
    <col collapsed="false" customWidth="true" hidden="false" outlineLevel="0" max="9" min="9" style="1" width="2.66"/>
    <col collapsed="false" customWidth="true" hidden="false" outlineLevel="0" max="10" min="10" style="1" width="12"/>
    <col collapsed="false" customWidth="false" hidden="false" outlineLevel="0" max="16384" min="11" style="1" width="8.78"/>
  </cols>
  <sheetData>
    <row r="1" customFormat="false" ht="60" hidden="false" customHeight="true" outlineLevel="0" collapsed="false">
      <c r="B1" s="22" t="str">
        <f aca="false">"May "&amp;CalendarYear</f>
        <v>May 2025</v>
      </c>
      <c r="C1" s="3"/>
      <c r="D1" s="3"/>
      <c r="E1" s="3"/>
      <c r="F1" s="3"/>
      <c r="G1" s="3"/>
      <c r="H1" s="23"/>
    </row>
    <row r="2" customFormat="false" ht="21.75" hidden="false" customHeight="true" outlineLevel="0" collapsed="false">
      <c r="B2" s="7" t="str">
        <f aca="false">IF(WeekStart="SUNDAY", "SUNDAY","MONDAY")</f>
        <v>SUNDAY</v>
      </c>
      <c r="C2" s="8" t="str">
        <f aca="false">UPPER(TEXT(C3,"dddd"))</f>
        <v>MONDAY</v>
      </c>
      <c r="D2" s="8" t="str">
        <f aca="false">UPPER(TEXT(D3,"dddd"))</f>
        <v>TUESDAY</v>
      </c>
      <c r="E2" s="8" t="str">
        <f aca="false">UPPER(TEXT(E3,"dddd"))</f>
        <v>WEDNESDAY</v>
      </c>
      <c r="F2" s="8" t="str">
        <f aca="false">UPPER(TEXT(F3,"dddd"))</f>
        <v>THURSDAY</v>
      </c>
      <c r="G2" s="8" t="str">
        <f aca="false">UPPER(TEXT(G3,"dddd"))</f>
        <v>FRIDAY</v>
      </c>
      <c r="H2" s="8" t="str">
        <f aca="false">UPPER(TEXT(H3,"dddd"))</f>
        <v>SATURDAY</v>
      </c>
    </row>
    <row r="3" customFormat="false" ht="19.5" hidden="false" customHeight="true" outlineLevel="0" collapsed="false">
      <c r="B3" s="12" t="n">
        <f aca="false" t="array" ref="B3:H3">DaysAndWeeks+DATE(CalendarYear,5,1)-WEEKDAY(DATE(CalendarYear,5,1),(WeekStart="Monday")+1)+1</f>
        <v>45774</v>
      </c>
      <c r="C3" s="12" t="n">
        <v>45775</v>
      </c>
      <c r="D3" s="12" t="n">
        <v>45776</v>
      </c>
      <c r="E3" s="12" t="n">
        <v>45777</v>
      </c>
      <c r="F3" s="12" t="n">
        <v>45778</v>
      </c>
      <c r="G3" s="12" t="n">
        <v>45779</v>
      </c>
      <c r="H3" s="12" t="n">
        <v>45780</v>
      </c>
    </row>
    <row r="4" customFormat="false" ht="57.75" hidden="false" customHeight="true" outlineLevel="0" collapsed="false">
      <c r="B4" s="15"/>
      <c r="C4" s="15"/>
      <c r="D4" s="15"/>
      <c r="E4" s="15"/>
      <c r="F4" s="15"/>
      <c r="G4" s="15"/>
      <c r="H4" s="15"/>
    </row>
    <row r="5" customFormat="false" ht="19.5" hidden="false" customHeight="true" outlineLevel="0" collapsed="false">
      <c r="B5" s="24" t="n">
        <f aca="false" t="array" ref="B5:H5">DaysAndWeeks+DATE(CalendarYear,5,1)-WEEKDAY(DATE(CalendarYear,5,1),(WeekStart="Monday")+1)+8</f>
        <v>45781</v>
      </c>
      <c r="C5" s="24" t="n">
        <v>45782</v>
      </c>
      <c r="D5" s="24" t="n">
        <v>45783</v>
      </c>
      <c r="E5" s="24" t="n">
        <v>45784</v>
      </c>
      <c r="F5" s="24" t="n">
        <v>45785</v>
      </c>
      <c r="G5" s="24" t="n">
        <v>45786</v>
      </c>
      <c r="H5" s="24" t="n">
        <v>45787</v>
      </c>
    </row>
    <row r="6" customFormat="false" ht="57.75" hidden="false" customHeight="true" outlineLevel="0" collapsed="false">
      <c r="B6" s="18"/>
      <c r="C6" s="18"/>
      <c r="D6" s="18" t="s">
        <v>5</v>
      </c>
      <c r="E6" s="18" t="s">
        <v>6</v>
      </c>
      <c r="F6" s="18"/>
      <c r="G6" s="18"/>
      <c r="H6" s="18" t="s">
        <v>7</v>
      </c>
    </row>
    <row r="7" customFormat="false" ht="19.5" hidden="false" customHeight="true" outlineLevel="0" collapsed="false">
      <c r="B7" s="12" t="n">
        <f aca="false" t="array" ref="B7:H7">DaysAndWeeks+DATE(CalendarYear,5,1)-WEEKDAY(DATE(CalendarYear,5,1),(WeekStart="Monday")+1)+15</f>
        <v>45788</v>
      </c>
      <c r="C7" s="12" t="n">
        <v>45789</v>
      </c>
      <c r="D7" s="12" t="n">
        <v>45790</v>
      </c>
      <c r="E7" s="12" t="n">
        <v>45791</v>
      </c>
      <c r="F7" s="12" t="n">
        <v>45792</v>
      </c>
      <c r="G7" s="12" t="n">
        <v>45793</v>
      </c>
      <c r="H7" s="12" t="n">
        <v>45794</v>
      </c>
    </row>
    <row r="8" customFormat="false" ht="57.75" hidden="false" customHeight="true" outlineLevel="0" collapsed="false">
      <c r="B8" s="15" t="s">
        <v>8</v>
      </c>
      <c r="C8" s="15"/>
      <c r="D8" s="15" t="s">
        <v>9</v>
      </c>
      <c r="E8" s="15" t="s">
        <v>10</v>
      </c>
      <c r="F8" s="15"/>
      <c r="G8" s="15"/>
      <c r="H8" s="15"/>
    </row>
    <row r="9" customFormat="false" ht="19.5" hidden="false" customHeight="true" outlineLevel="0" collapsed="false">
      <c r="B9" s="24" t="n">
        <f aca="false" t="array" ref="B9:H9">DaysAndWeeks+DATE(CalendarYear,5,1)-WEEKDAY(DATE(CalendarYear,5,1),(WeekStart="Monday")+1)+22</f>
        <v>45795</v>
      </c>
      <c r="C9" s="24" t="n">
        <v>45796</v>
      </c>
      <c r="D9" s="24" t="n">
        <v>45797</v>
      </c>
      <c r="E9" s="24" t="n">
        <v>45798</v>
      </c>
      <c r="F9" s="24" t="n">
        <v>45799</v>
      </c>
      <c r="G9" s="24" t="n">
        <v>45800</v>
      </c>
      <c r="H9" s="24" t="n">
        <v>45801</v>
      </c>
    </row>
    <row r="10" customFormat="false" ht="57.75" hidden="false" customHeight="true" outlineLevel="0" collapsed="false">
      <c r="B10" s="18"/>
      <c r="C10" s="18" t="s">
        <v>11</v>
      </c>
      <c r="D10" s="18" t="s">
        <v>12</v>
      </c>
      <c r="E10" s="15" t="s">
        <v>13</v>
      </c>
      <c r="F10" s="18"/>
      <c r="G10" s="18"/>
      <c r="H10" s="18"/>
    </row>
    <row r="11" customFormat="false" ht="19.5" hidden="false" customHeight="true" outlineLevel="0" collapsed="false">
      <c r="B11" s="12" t="n">
        <f aca="false" t="array" ref="B11:H11">DaysAndWeeks+DATE(CalendarYear,5,1)-WEEKDAY(DATE(CalendarYear,5,1),(WeekStart="Monday")+1)+29</f>
        <v>45802</v>
      </c>
      <c r="C11" s="12" t="n">
        <v>45803</v>
      </c>
      <c r="D11" s="12" t="n">
        <v>45804</v>
      </c>
      <c r="E11" s="12" t="n">
        <v>45805</v>
      </c>
      <c r="F11" s="12" t="n">
        <v>45806</v>
      </c>
      <c r="G11" s="12" t="n">
        <v>45807</v>
      </c>
      <c r="H11" s="12" t="n">
        <v>45808</v>
      </c>
    </row>
    <row r="12" customFormat="false" ht="57.75" hidden="false" customHeight="true" outlineLevel="0" collapsed="false">
      <c r="B12" s="15"/>
      <c r="C12" s="15" t="s">
        <v>14</v>
      </c>
      <c r="D12" s="15"/>
      <c r="E12" s="15" t="s">
        <v>15</v>
      </c>
      <c r="F12" s="15"/>
      <c r="G12" s="15"/>
      <c r="H12" s="15" t="s">
        <v>16</v>
      </c>
    </row>
    <row r="13" customFormat="false" ht="19.5" hidden="false" customHeight="true" outlineLevel="0" collapsed="false">
      <c r="B13" s="24" t="n">
        <f aca="false" t="array" ref="B13:C13">DaysAndWeeks+DATE(CalendarYear,5,1)-WEEKDAY(DATE(CalendarYear,5,1),(WeekStart="Monday")+1)+36</f>
        <v>45809</v>
      </c>
      <c r="C13" s="24" t="n">
        <v>45810</v>
      </c>
      <c r="D13" s="20" t="s">
        <v>4</v>
      </c>
      <c r="E13" s="21"/>
      <c r="F13" s="21"/>
      <c r="G13" s="21"/>
      <c r="H13" s="21"/>
    </row>
    <row r="14" customFormat="false" ht="57.75" hidden="false" customHeight="true" outlineLevel="0" collapsed="false">
      <c r="B14" s="18"/>
      <c r="C14" s="18"/>
      <c r="D14" s="20"/>
      <c r="E14" s="21"/>
      <c r="F14" s="21"/>
      <c r="G14" s="21"/>
      <c r="H14" s="21"/>
    </row>
  </sheetData>
  <mergeCells count="2">
    <mergeCell ref="D13:D14"/>
    <mergeCell ref="E13:H14"/>
  </mergeCells>
  <conditionalFormatting sqref="B3:G3">
    <cfRule type="expression" priority="2" aboveAverage="0" equalAverage="0" bottom="0" percent="0" rank="0" text="" dxfId="8">
      <formula>DAY(B3)&gt;8</formula>
    </cfRule>
  </conditionalFormatting>
  <conditionalFormatting sqref="B11:H11 B13:C13">
    <cfRule type="expression" priority="3" aboveAverage="0" equalAverage="0" bottom="0" percent="0" rank="0" text="" dxfId="9">
      <formula>AND(DAY(B11)&gt;=1,DAY(B11)&lt;=15)</formula>
    </cfRule>
  </conditionalFormatting>
  <dataValidations count="8">
    <dataValidation allowBlank="true" errorStyle="stop" operator="between" prompt="This row &amp; rows 6, 8, 10, 12, &amp; 14 are cells for entering daily notes related to the calendar day in the cell above" showDropDown="false" showErrorMessage="true" showInputMessage="true" sqref="B4" type="none">
      <formula1>0</formula1>
      <formula2>0</formula2>
    </dataValidation>
    <dataValidation allowBlank="true" errorStyle="stop" operator="between" prompt="Enter Notes in this cell" showDropDown="false" showErrorMessage="true" showInputMessage="true" sqref="E13:H14" type="none">
      <formula1>0</formula1>
      <formula2>0</formula2>
    </dataValidation>
    <dataValidation allowBlank="true" errorStyle="stop" operator="between" prompt="Enter Notes in the cell at right" showDropDown="false" showErrorMessage="true" showInputMessage="true" sqref="D13:D14" type="none">
      <formula1>0</formula1>
      <formula2>0</formula2>
    </dataValidation>
    <dataValidation allowBlank="true" errorStyle="stop" operator="between" prompt="This row &amp; rows 5, 7, 9, 11 &amp; 13 contain calendar days of the week. If this cell doesn’t contain the number 1, then it is a day from the previous month. Enter notes in cell E13" showDropDown="false" showErrorMessage="true" showInputMessage="true" sqref="B3" type="none">
      <formula1>0</formula1>
      <formula2>0</formula2>
    </dataValidation>
    <dataValidation allowBlank="true" errorStyle="stop" operator="between" prompt="Automatically determined weekday" showDropDown="false" showErrorMessage="true" showInputMessage="true" sqref="C2:H2" type="none">
      <formula1>0</formula1>
      <formula2>0</formula2>
    </dataValidation>
    <dataValidation allowBlank="true" errorStyle="stop" operator="between" prompt="The year in this cell is automatically updated based on year entered in January worksheet. Calendar below has dates for previous and next month with lighter font shade" showDropDown="false" showErrorMessage="true" showInputMessage="true" sqref="B1" type="none">
      <formula1>0</formula1>
      <formula2>0</formula2>
    </dataValidation>
    <dataValidation allowBlank="true" errorStyle="stop" operator="between" prompt="This row contains weekday names for this calendar. This cell contains the starting day of the week. To change week start day, select a new weekday in January worksheet cell K3" showDropDown="false" showErrorMessage="true" showInputMessage="true" sqref="B2" type="none">
      <formula1>0</formula1>
      <formula2>0</formula2>
    </dataValidation>
    <dataValidation allowBlank="true" errorStyle="stop" operator="between" prompt="May month calendar" showDropDown="false" showErrorMessage="true" showInputMessage="true" sqref="A1" type="none">
      <formula1>0</formula1>
      <formula2>0</formula2>
    </dataValidation>
  </dataValidations>
  <printOptions headings="false" gridLines="false" gridLinesSet="true" horizontalCentered="true" verticalCentered="true"/>
  <pageMargins left="0.25" right="0.25" top="0.5" bottom="0.5" header="0.511811023622047" footer="0.511811023622047"/>
  <pageSetup paperSize="1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E0F0D1"/>
    <pageSetUpPr fitToPage="true"/>
  </sheetPr>
  <dimension ref="B1:H14"/>
  <sheetViews>
    <sheetView showFormulas="false" showGridLines="false" showRowColHeaders="true" showZeros="true" rightToLeft="false" tabSelected="false" showOutlineSymbols="true" defaultGridColor="true" view="normal" topLeftCell="C9" colorId="64" zoomScale="100" zoomScaleNormal="100" zoomScalePageLayoutView="100" workbookViewId="0">
      <selection pane="topLeft" activeCell="G8" activeCellId="0" sqref="G8"/>
    </sheetView>
  </sheetViews>
  <sheetFormatPr defaultColWidth="8.78515625" defaultRowHeight="14.25" zeroHeight="false" outlineLevelRow="0" outlineLevelCol="0"/>
  <cols>
    <col collapsed="false" customWidth="true" hidden="false" outlineLevel="0" max="1" min="1" style="1" width="2.66"/>
    <col collapsed="false" customWidth="true" hidden="false" outlineLevel="0" max="2" min="2" style="1" width="18.22"/>
    <col collapsed="false" customWidth="true" hidden="false" outlineLevel="0" max="8" min="3" style="1" width="17.66"/>
    <col collapsed="false" customWidth="true" hidden="false" outlineLevel="0" max="9" min="9" style="1" width="2.66"/>
    <col collapsed="false" customWidth="true" hidden="false" outlineLevel="0" max="10" min="10" style="1" width="12"/>
    <col collapsed="false" customWidth="false" hidden="false" outlineLevel="0" max="16384" min="11" style="1" width="8.78"/>
  </cols>
  <sheetData>
    <row r="1" customFormat="false" ht="60" hidden="false" customHeight="true" outlineLevel="0" collapsed="false">
      <c r="B1" s="22" t="str">
        <f aca="false">"June "&amp;CalendarYear</f>
        <v>June 2025</v>
      </c>
      <c r="C1" s="3"/>
      <c r="D1" s="3"/>
      <c r="E1" s="3"/>
      <c r="F1" s="3"/>
      <c r="G1" s="3"/>
      <c r="H1" s="23"/>
    </row>
    <row r="2" customFormat="false" ht="21.75" hidden="false" customHeight="true" outlineLevel="0" collapsed="false">
      <c r="B2" s="7" t="str">
        <f aca="false">IF(WeekStart="SUNDAY", "SUNDAY","MONDAY")</f>
        <v>SUNDAY</v>
      </c>
      <c r="C2" s="8" t="str">
        <f aca="false">UPPER(TEXT(C3,"dddd"))</f>
        <v>MONDAY</v>
      </c>
      <c r="D2" s="8" t="str">
        <f aca="false">UPPER(TEXT(D3,"dddd"))</f>
        <v>TUESDAY</v>
      </c>
      <c r="E2" s="8" t="str">
        <f aca="false">UPPER(TEXT(E3,"dddd"))</f>
        <v>WEDNESDAY</v>
      </c>
      <c r="F2" s="8" t="str">
        <f aca="false">UPPER(TEXT(F3,"dddd"))</f>
        <v>THURSDAY</v>
      </c>
      <c r="G2" s="8" t="str">
        <f aca="false">UPPER(TEXT(G3,"dddd"))</f>
        <v>FRIDAY</v>
      </c>
      <c r="H2" s="8" t="str">
        <f aca="false">UPPER(TEXT(H3,"dddd"))</f>
        <v>SATURDAY</v>
      </c>
    </row>
    <row r="3" customFormat="false" ht="19.5" hidden="false" customHeight="true" outlineLevel="0" collapsed="false">
      <c r="B3" s="12" t="n">
        <f aca="false" t="array" ref="B3:H3">DaysAndWeeks+DATE(CalendarYear,6,1)-WEEKDAY(DATE(CalendarYear,6,1),(WeekStart="Monday")+1)+1</f>
        <v>45809</v>
      </c>
      <c r="C3" s="12" t="n">
        <v>45810</v>
      </c>
      <c r="D3" s="12" t="n">
        <v>45811</v>
      </c>
      <c r="E3" s="12" t="n">
        <v>45812</v>
      </c>
      <c r="F3" s="12" t="n">
        <v>45813</v>
      </c>
      <c r="G3" s="12" t="n">
        <v>45814</v>
      </c>
      <c r="H3" s="12" t="n">
        <v>45815</v>
      </c>
    </row>
    <row r="4" customFormat="false" ht="57.75" hidden="false" customHeight="true" outlineLevel="0" collapsed="false">
      <c r="B4" s="15" t="s">
        <v>17</v>
      </c>
      <c r="C4" s="15" t="s">
        <v>18</v>
      </c>
      <c r="D4" s="18" t="s">
        <v>19</v>
      </c>
      <c r="E4" s="15" t="s">
        <v>20</v>
      </c>
      <c r="F4" s="15" t="s">
        <v>21</v>
      </c>
      <c r="G4" s="15" t="s">
        <v>22</v>
      </c>
      <c r="H4" s="15"/>
    </row>
    <row r="5" customFormat="false" ht="19.5" hidden="false" customHeight="true" outlineLevel="0" collapsed="false">
      <c r="B5" s="24" t="n">
        <f aca="false" t="array" ref="B5:H5">DaysAndWeeks+DATE(CalendarYear,6,1)-WEEKDAY(DATE(CalendarYear,6,1),(WeekStart="Monday")+1)+8</f>
        <v>45816</v>
      </c>
      <c r="C5" s="24" t="n">
        <v>45817</v>
      </c>
      <c r="D5" s="24" t="n">
        <v>45818</v>
      </c>
      <c r="E5" s="24" t="n">
        <v>45819</v>
      </c>
      <c r="F5" s="24" t="n">
        <v>45820</v>
      </c>
      <c r="G5" s="24" t="n">
        <v>45821</v>
      </c>
      <c r="H5" s="24" t="n">
        <v>45822</v>
      </c>
    </row>
    <row r="6" customFormat="false" ht="57.75" hidden="false" customHeight="true" outlineLevel="0" collapsed="false">
      <c r="B6" s="18"/>
      <c r="C6" s="18" t="s">
        <v>23</v>
      </c>
      <c r="D6" s="18"/>
      <c r="E6" s="15" t="s">
        <v>24</v>
      </c>
      <c r="F6" s="18" t="s">
        <v>25</v>
      </c>
      <c r="G6" s="18"/>
      <c r="H6" s="18"/>
    </row>
    <row r="7" customFormat="false" ht="19.5" hidden="false" customHeight="true" outlineLevel="0" collapsed="false">
      <c r="B7" s="12" t="n">
        <f aca="false" t="array" ref="B7:H7">DaysAndWeeks+DATE(CalendarYear,6,1)-WEEKDAY(DATE(CalendarYear,6,1),(WeekStart="Monday")+1)+15</f>
        <v>45823</v>
      </c>
      <c r="C7" s="12" t="n">
        <v>45824</v>
      </c>
      <c r="D7" s="12" t="n">
        <v>45825</v>
      </c>
      <c r="E7" s="12" t="n">
        <v>45826</v>
      </c>
      <c r="F7" s="12" t="n">
        <v>45827</v>
      </c>
      <c r="G7" s="12" t="n">
        <v>45828</v>
      </c>
      <c r="H7" s="12" t="n">
        <v>45829</v>
      </c>
    </row>
    <row r="8" customFormat="false" ht="57.75" hidden="false" customHeight="true" outlineLevel="0" collapsed="false">
      <c r="B8" s="15"/>
      <c r="C8" s="15"/>
      <c r="D8" s="18" t="s">
        <v>26</v>
      </c>
      <c r="E8" s="15" t="s">
        <v>27</v>
      </c>
      <c r="F8" s="15" t="s">
        <v>28</v>
      </c>
      <c r="G8" s="15" t="s">
        <v>29</v>
      </c>
      <c r="H8" s="15"/>
    </row>
    <row r="9" customFormat="false" ht="19.5" hidden="false" customHeight="true" outlineLevel="0" collapsed="false">
      <c r="B9" s="24" t="n">
        <f aca="false" t="array" ref="B9:H9">DaysAndWeeks+DATE(CalendarYear,6,1)-WEEKDAY(DATE(CalendarYear,6,1),(WeekStart="Monday")+1)+22</f>
        <v>45830</v>
      </c>
      <c r="C9" s="24" t="n">
        <v>45831</v>
      </c>
      <c r="D9" s="24" t="n">
        <v>45832</v>
      </c>
      <c r="E9" s="24" t="n">
        <v>45833</v>
      </c>
      <c r="F9" s="24" t="n">
        <v>45834</v>
      </c>
      <c r="G9" s="24" t="n">
        <v>45835</v>
      </c>
      <c r="H9" s="24" t="n">
        <v>45836</v>
      </c>
    </row>
    <row r="10" customFormat="false" ht="57.75" hidden="false" customHeight="true" outlineLevel="0" collapsed="false">
      <c r="B10" s="18"/>
      <c r="C10" s="18"/>
      <c r="D10" s="18" t="s">
        <v>30</v>
      </c>
      <c r="E10" s="18" t="s">
        <v>31</v>
      </c>
      <c r="F10" s="18" t="s">
        <v>25</v>
      </c>
      <c r="G10" s="18" t="s">
        <v>32</v>
      </c>
      <c r="H10" s="18"/>
    </row>
    <row r="11" customFormat="false" ht="19.5" hidden="false" customHeight="true" outlineLevel="0" collapsed="false">
      <c r="B11" s="12" t="n">
        <f aca="false" t="array" ref="B11:H11">DaysAndWeeks+DATE(CalendarYear,6,1)-WEEKDAY(DATE(CalendarYear,6,1),(WeekStart="Monday")+1)+29</f>
        <v>45837</v>
      </c>
      <c r="C11" s="12" t="n">
        <v>45838</v>
      </c>
      <c r="D11" s="12" t="n">
        <v>45839</v>
      </c>
      <c r="E11" s="12" t="n">
        <v>45840</v>
      </c>
      <c r="F11" s="12" t="n">
        <v>45841</v>
      </c>
      <c r="G11" s="12" t="n">
        <v>45842</v>
      </c>
      <c r="H11" s="12" t="n">
        <v>45843</v>
      </c>
    </row>
    <row r="12" customFormat="false" ht="57.75" hidden="false" customHeight="true" outlineLevel="0" collapsed="false">
      <c r="B12" s="15"/>
      <c r="C12" s="15"/>
      <c r="D12" s="15"/>
      <c r="E12" s="15"/>
      <c r="F12" s="15"/>
      <c r="G12" s="15"/>
      <c r="H12" s="15"/>
    </row>
    <row r="13" customFormat="false" ht="19.5" hidden="false" customHeight="true" outlineLevel="0" collapsed="false">
      <c r="B13" s="24" t="n">
        <f aca="false" t="array" ref="B13:C13">DaysAndWeeks+DATE(CalendarYear,6,1)-WEEKDAY(DATE(CalendarYear,6,1),(WeekStart="Monday")+1)+36</f>
        <v>45844</v>
      </c>
      <c r="C13" s="24" t="n">
        <v>45845</v>
      </c>
      <c r="D13" s="20" t="s">
        <v>4</v>
      </c>
      <c r="E13" s="21"/>
      <c r="F13" s="21"/>
      <c r="G13" s="21"/>
      <c r="H13" s="21"/>
    </row>
    <row r="14" customFormat="false" ht="57.75" hidden="false" customHeight="true" outlineLevel="0" collapsed="false">
      <c r="B14" s="18"/>
      <c r="C14" s="18"/>
      <c r="D14" s="20"/>
      <c r="E14" s="21"/>
      <c r="F14" s="21"/>
      <c r="G14" s="21"/>
      <c r="H14" s="21"/>
    </row>
  </sheetData>
  <mergeCells count="2">
    <mergeCell ref="D13:D14"/>
    <mergeCell ref="E13:H14"/>
  </mergeCells>
  <conditionalFormatting sqref="B3:G3">
    <cfRule type="expression" priority="2" aboveAverage="0" equalAverage="0" bottom="0" percent="0" rank="0" text="" dxfId="10">
      <formula>DAY(B3)&gt;8</formula>
    </cfRule>
  </conditionalFormatting>
  <conditionalFormatting sqref="B11:H11 B13:C13">
    <cfRule type="expression" priority="3" aboveAverage="0" equalAverage="0" bottom="0" percent="0" rank="0" text="" dxfId="11">
      <formula>AND(DAY(B11)&gt;=1,DAY(B11)&lt;=15)</formula>
    </cfRule>
  </conditionalFormatting>
  <dataValidations count="8">
    <dataValidation allowBlank="true" errorStyle="stop" operator="between" prompt="This row &amp; rows 6, 8, 10, 12, &amp; 14 are cells for entering daily notes related to the calendar day in the cell above" showDropDown="false" showErrorMessage="true" showInputMessage="true" sqref="B4" type="none">
      <formula1>0</formula1>
      <formula2>0</formula2>
    </dataValidation>
    <dataValidation allowBlank="true" errorStyle="stop" operator="between" prompt="Enter Notes in this cell" showDropDown="false" showErrorMessage="true" showInputMessage="true" sqref="E13:H14" type="none">
      <formula1>0</formula1>
      <formula2>0</formula2>
    </dataValidation>
    <dataValidation allowBlank="true" errorStyle="stop" operator="between" prompt="Enter Notes in the cell at right" showDropDown="false" showErrorMessage="true" showInputMessage="true" sqref="D13:D14" type="none">
      <formula1>0</formula1>
      <formula2>0</formula2>
    </dataValidation>
    <dataValidation allowBlank="true" errorStyle="stop" operator="between" prompt="This row &amp; rows 5, 7, 9, 11 &amp; 13 contain calendar days of the week. If this cell doesn’t contain the number 1, then it is a day from the previous month. Enter notes in cell E13" showDropDown="false" showErrorMessage="true" showInputMessage="true" sqref="B3" type="none">
      <formula1>0</formula1>
      <formula2>0</formula2>
    </dataValidation>
    <dataValidation allowBlank="true" errorStyle="stop" operator="between" prompt="Automatically determined weekday" showDropDown="false" showErrorMessage="true" showInputMessage="true" sqref="C2:H2" type="none">
      <formula1>0</formula1>
      <formula2>0</formula2>
    </dataValidation>
    <dataValidation allowBlank="true" errorStyle="stop" operator="between" prompt="The year in this cell is automatically updated based on year entered in January worksheet. Calendar below has dates for previous and next month with lighter font shade" showDropDown="false" showErrorMessage="true" showInputMessage="true" sqref="B1" type="none">
      <formula1>0</formula1>
      <formula2>0</formula2>
    </dataValidation>
    <dataValidation allowBlank="true" errorStyle="stop" operator="between" prompt="This row contains weekday names for this calendar. This cell contains the starting day of the week. To change week start day, select a new weekday in January worksheet cell K3" showDropDown="false" showErrorMessage="true" showInputMessage="true" sqref="B2" type="none">
      <formula1>0</formula1>
      <formula2>0</formula2>
    </dataValidation>
    <dataValidation allowBlank="true" errorStyle="stop" operator="between" prompt="June month calendar" showDropDown="false" showErrorMessage="true" showInputMessage="true" sqref="A1" type="none">
      <formula1>0</formula1>
      <formula2>0</formula2>
    </dataValidation>
  </dataValidations>
  <printOptions headings="false" gridLines="false" gridLinesSet="true" horizontalCentered="true" verticalCentered="true"/>
  <pageMargins left="0.25" right="0.25" top="0.5" bottom="0.5" header="0.511811023622047" footer="0.511811023622047"/>
  <pageSetup paperSize="1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6F6F1"/>
    <pageSetUpPr fitToPage="true"/>
  </sheetPr>
  <dimension ref="B1:H14"/>
  <sheetViews>
    <sheetView showFormulas="false" showGridLines="fals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C4" activeCellId="0" sqref="C4"/>
    </sheetView>
  </sheetViews>
  <sheetFormatPr defaultColWidth="8.78515625" defaultRowHeight="14.25" zeroHeight="false" outlineLevelRow="0" outlineLevelCol="0"/>
  <cols>
    <col collapsed="false" customWidth="true" hidden="false" outlineLevel="0" max="1" min="1" style="1" width="2.66"/>
    <col collapsed="false" customWidth="true" hidden="false" outlineLevel="0" max="2" min="2" style="1" width="18.22"/>
    <col collapsed="false" customWidth="true" hidden="false" outlineLevel="0" max="8" min="3" style="1" width="17.66"/>
    <col collapsed="false" customWidth="true" hidden="false" outlineLevel="0" max="9" min="9" style="1" width="2.66"/>
    <col collapsed="false" customWidth="true" hidden="false" outlineLevel="0" max="10" min="10" style="1" width="12"/>
    <col collapsed="false" customWidth="false" hidden="false" outlineLevel="0" max="16384" min="11" style="1" width="8.78"/>
  </cols>
  <sheetData>
    <row r="1" customFormat="false" ht="60" hidden="false" customHeight="true" outlineLevel="0" collapsed="false">
      <c r="B1" s="22" t="str">
        <f aca="false">"July "&amp;CalendarYear</f>
        <v>July 2025</v>
      </c>
      <c r="C1" s="3"/>
      <c r="D1" s="3"/>
      <c r="E1" s="3"/>
      <c r="F1" s="3"/>
      <c r="G1" s="3"/>
      <c r="H1" s="23"/>
    </row>
    <row r="2" customFormat="false" ht="21.75" hidden="false" customHeight="true" outlineLevel="0" collapsed="false">
      <c r="B2" s="7" t="str">
        <f aca="false">IF(WeekStart="SUNDAY", "SUNDAY","MONDAY")</f>
        <v>SUNDAY</v>
      </c>
      <c r="C2" s="8" t="str">
        <f aca="false">UPPER(TEXT(C3,"dddd"))</f>
        <v>MONDAY</v>
      </c>
      <c r="D2" s="8" t="str">
        <f aca="false">UPPER(TEXT(D3,"dddd"))</f>
        <v>TUESDAY</v>
      </c>
      <c r="E2" s="8" t="str">
        <f aca="false">UPPER(TEXT(E3,"dddd"))</f>
        <v>WEDNESDAY</v>
      </c>
      <c r="F2" s="8" t="str">
        <f aca="false">UPPER(TEXT(F3,"dddd"))</f>
        <v>THURSDAY</v>
      </c>
      <c r="G2" s="8" t="str">
        <f aca="false">UPPER(TEXT(G3,"dddd"))</f>
        <v>FRIDAY</v>
      </c>
      <c r="H2" s="8" t="str">
        <f aca="false">UPPER(TEXT(H3,"dddd"))</f>
        <v>SATURDAY</v>
      </c>
    </row>
    <row r="3" customFormat="false" ht="19.5" hidden="false" customHeight="true" outlineLevel="0" collapsed="false">
      <c r="B3" s="12" t="n">
        <f aca="false" t="array" ref="B3:H3">DaysAndWeeks+DATE(CalendarYear,7,1)-WEEKDAY(DATE(CalendarYear,7,1),(WeekStart="Monday")+1)+1</f>
        <v>45837</v>
      </c>
      <c r="C3" s="12" t="n">
        <v>45838</v>
      </c>
      <c r="D3" s="12" t="n">
        <v>45839</v>
      </c>
      <c r="E3" s="12" t="n">
        <v>45840</v>
      </c>
      <c r="F3" s="12" t="n">
        <v>45841</v>
      </c>
      <c r="G3" s="12" t="n">
        <v>45842</v>
      </c>
      <c r="H3" s="12" t="n">
        <v>45843</v>
      </c>
    </row>
    <row r="4" customFormat="false" ht="57.75" hidden="false" customHeight="true" outlineLevel="0" collapsed="false">
      <c r="B4" s="15"/>
      <c r="C4" s="15" t="s">
        <v>33</v>
      </c>
      <c r="D4" s="18" t="s">
        <v>5</v>
      </c>
      <c r="E4" s="18" t="s">
        <v>24</v>
      </c>
      <c r="F4" s="15" t="s">
        <v>34</v>
      </c>
      <c r="G4" s="15" t="s">
        <v>35</v>
      </c>
      <c r="H4" s="15"/>
    </row>
    <row r="5" customFormat="false" ht="19.5" hidden="false" customHeight="true" outlineLevel="0" collapsed="false">
      <c r="B5" s="24" t="n">
        <f aca="false" t="array" ref="B5:H5">DaysAndWeeks+DATE(CalendarYear,7,1)-WEEKDAY(DATE(CalendarYear,7,1),(WeekStart="Monday")+1)+8</f>
        <v>45844</v>
      </c>
      <c r="C5" s="24" t="n">
        <v>45845</v>
      </c>
      <c r="D5" s="24" t="n">
        <v>45846</v>
      </c>
      <c r="E5" s="24" t="n">
        <v>45847</v>
      </c>
      <c r="F5" s="24" t="n">
        <v>45848</v>
      </c>
      <c r="G5" s="24" t="n">
        <v>45849</v>
      </c>
      <c r="H5" s="24" t="n">
        <v>45850</v>
      </c>
    </row>
    <row r="6" customFormat="false" ht="57.75" hidden="false" customHeight="true" outlineLevel="0" collapsed="false">
      <c r="B6" s="18"/>
      <c r="C6" s="18" t="s">
        <v>36</v>
      </c>
      <c r="D6" s="18" t="s">
        <v>37</v>
      </c>
      <c r="E6" s="18" t="s">
        <v>38</v>
      </c>
      <c r="F6" s="18"/>
      <c r="G6" s="18"/>
      <c r="H6" s="18"/>
    </row>
    <row r="7" customFormat="false" ht="19.5" hidden="false" customHeight="true" outlineLevel="0" collapsed="false">
      <c r="B7" s="12" t="n">
        <f aca="false" t="array" ref="B7:H7">DaysAndWeeks+DATE(CalendarYear,7,1)-WEEKDAY(DATE(CalendarYear,7,1),(WeekStart="Monday")+1)+15</f>
        <v>45851</v>
      </c>
      <c r="C7" s="12" t="n">
        <v>45852</v>
      </c>
      <c r="D7" s="12" t="n">
        <v>45853</v>
      </c>
      <c r="E7" s="12" t="n">
        <v>45854</v>
      </c>
      <c r="F7" s="12" t="n">
        <v>45855</v>
      </c>
      <c r="G7" s="12" t="n">
        <v>45856</v>
      </c>
      <c r="H7" s="12" t="n">
        <v>45857</v>
      </c>
    </row>
    <row r="8" customFormat="false" ht="57.75" hidden="false" customHeight="true" outlineLevel="0" collapsed="false">
      <c r="B8" s="15"/>
      <c r="C8" s="15"/>
      <c r="D8" s="18" t="s">
        <v>5</v>
      </c>
      <c r="E8" s="18" t="s">
        <v>39</v>
      </c>
      <c r="F8" s="15"/>
      <c r="G8" s="15" t="s">
        <v>40</v>
      </c>
      <c r="H8" s="15"/>
    </row>
    <row r="9" customFormat="false" ht="19.5" hidden="false" customHeight="true" outlineLevel="0" collapsed="false">
      <c r="B9" s="24" t="n">
        <f aca="false" t="array" ref="B9:H9">DaysAndWeeks+DATE(CalendarYear,7,1)-WEEKDAY(DATE(CalendarYear,7,1),(WeekStart="Monday")+1)+22</f>
        <v>45858</v>
      </c>
      <c r="C9" s="24" t="n">
        <v>45859</v>
      </c>
      <c r="D9" s="24" t="n">
        <v>45860</v>
      </c>
      <c r="E9" s="24" t="n">
        <v>45861</v>
      </c>
      <c r="F9" s="24" t="n">
        <v>45862</v>
      </c>
      <c r="G9" s="24" t="n">
        <v>45863</v>
      </c>
      <c r="H9" s="24" t="n">
        <v>45864</v>
      </c>
    </row>
    <row r="10" customFormat="false" ht="57.75" hidden="false" customHeight="true" outlineLevel="0" collapsed="false">
      <c r="B10" s="18"/>
      <c r="C10" s="18" t="s">
        <v>41</v>
      </c>
      <c r="D10" s="18"/>
      <c r="E10" s="18" t="s">
        <v>42</v>
      </c>
      <c r="F10" s="18"/>
      <c r="G10" s="18"/>
      <c r="H10" s="18"/>
    </row>
    <row r="11" customFormat="false" ht="19.5" hidden="false" customHeight="true" outlineLevel="0" collapsed="false">
      <c r="B11" s="12" t="n">
        <f aca="false" t="array" ref="B11:H11">DaysAndWeeks+DATE(CalendarYear,7,1)-WEEKDAY(DATE(CalendarYear,7,1),(WeekStart="Monday")+1)+29</f>
        <v>45865</v>
      </c>
      <c r="C11" s="12" t="n">
        <v>45866</v>
      </c>
      <c r="D11" s="12" t="n">
        <v>45867</v>
      </c>
      <c r="E11" s="12" t="n">
        <v>45868</v>
      </c>
      <c r="F11" s="12" t="n">
        <v>45869</v>
      </c>
      <c r="G11" s="12" t="n">
        <v>45870</v>
      </c>
      <c r="H11" s="12" t="n">
        <v>45871</v>
      </c>
    </row>
    <row r="12" customFormat="false" ht="57.75" hidden="false" customHeight="true" outlineLevel="0" collapsed="false">
      <c r="B12" s="15"/>
      <c r="C12" s="15"/>
      <c r="D12" s="15"/>
      <c r="E12" s="15"/>
      <c r="F12" s="15"/>
      <c r="G12" s="15"/>
      <c r="H12" s="15"/>
    </row>
    <row r="13" customFormat="false" ht="19.5" hidden="false" customHeight="true" outlineLevel="0" collapsed="false">
      <c r="B13" s="24" t="n">
        <f aca="false" t="array" ref="B13:C13">DaysAndWeeks+DATE(CalendarYear,7,1)-WEEKDAY(DATE(CalendarYear,7,1),(WeekStart="Monday")+1)+36</f>
        <v>45872</v>
      </c>
      <c r="C13" s="24" t="n">
        <v>45873</v>
      </c>
      <c r="D13" s="20" t="s">
        <v>4</v>
      </c>
      <c r="E13" s="21"/>
      <c r="F13" s="21"/>
      <c r="G13" s="21"/>
      <c r="H13" s="21"/>
    </row>
    <row r="14" customFormat="false" ht="57.75" hidden="false" customHeight="true" outlineLevel="0" collapsed="false">
      <c r="B14" s="18"/>
      <c r="C14" s="18"/>
      <c r="D14" s="20"/>
      <c r="E14" s="21"/>
      <c r="F14" s="21"/>
      <c r="G14" s="21"/>
      <c r="H14" s="21"/>
    </row>
  </sheetData>
  <mergeCells count="2">
    <mergeCell ref="D13:D14"/>
    <mergeCell ref="E13:H14"/>
  </mergeCells>
  <conditionalFormatting sqref="B3:G3">
    <cfRule type="expression" priority="2" aboveAverage="0" equalAverage="0" bottom="0" percent="0" rank="0" text="" dxfId="12">
      <formula>DAY(B3)&gt;8</formula>
    </cfRule>
  </conditionalFormatting>
  <conditionalFormatting sqref="B11:H11 B13:C13">
    <cfRule type="expression" priority="3" aboveAverage="0" equalAverage="0" bottom="0" percent="0" rank="0" text="" dxfId="13">
      <formula>AND(DAY(B11)&gt;=1,DAY(B11)&lt;=15)</formula>
    </cfRule>
  </conditionalFormatting>
  <dataValidations count="8">
    <dataValidation allowBlank="true" errorStyle="stop" operator="between" prompt="This row &amp; rows 6, 8, 10, 12, &amp; 14 are cells for entering daily notes related to the calendar day in the cell above" showDropDown="false" showErrorMessage="true" showInputMessage="true" sqref="B4" type="none">
      <formula1>0</formula1>
      <formula2>0</formula2>
    </dataValidation>
    <dataValidation allowBlank="true" errorStyle="stop" operator="between" prompt="Enter Notes in this cell" showDropDown="false" showErrorMessage="true" showInputMessage="true" sqref="E13:H14" type="none">
      <formula1>0</formula1>
      <formula2>0</formula2>
    </dataValidation>
    <dataValidation allowBlank="true" errorStyle="stop" operator="between" prompt="Enter Notes in the cell at right" showDropDown="false" showErrorMessage="true" showInputMessage="true" sqref="D13:D14" type="none">
      <formula1>0</formula1>
      <formula2>0</formula2>
    </dataValidation>
    <dataValidation allowBlank="true" errorStyle="stop" operator="between" prompt="This row &amp; rows 5, 7, 9, 11 &amp; 13 contain calendar days of the week. If this cell doesn’t contain the number 1, then it is a day from the previous month. Enter notes in cell E13" showDropDown="false" showErrorMessage="true" showInputMessage="true" sqref="B3" type="none">
      <formula1>0</formula1>
      <formula2>0</formula2>
    </dataValidation>
    <dataValidation allowBlank="true" errorStyle="stop" operator="between" prompt="Automatically determined weekday" showDropDown="false" showErrorMessage="true" showInputMessage="true" sqref="C2:H2" type="none">
      <formula1>0</formula1>
      <formula2>0</formula2>
    </dataValidation>
    <dataValidation allowBlank="true" errorStyle="stop" operator="between" prompt="The year in this cell is automatically updated based on year entered in January worksheet. Calendar below has dates for previous and next month with lighter font shade" showDropDown="false" showErrorMessage="true" showInputMessage="true" sqref="B1" type="none">
      <formula1>0</formula1>
      <formula2>0</formula2>
    </dataValidation>
    <dataValidation allowBlank="true" errorStyle="stop" operator="between" prompt="This row contains weekday names for this calendar. This cell contains the starting day of the week. To change week start day, select a new weekday in January worksheet cell K3" showDropDown="false" showErrorMessage="true" showInputMessage="true" sqref="B2" type="none">
      <formula1>0</formula1>
      <formula2>0</formula2>
    </dataValidation>
    <dataValidation allowBlank="true" errorStyle="stop" operator="between" prompt="July month calendar" showDropDown="false" showErrorMessage="true" showInputMessage="true" sqref="A1" type="none">
      <formula1>0</formula1>
      <formula2>0</formula2>
    </dataValidation>
  </dataValidations>
  <printOptions headings="false" gridLines="false" gridLinesSet="true" horizontalCentered="true" verticalCentered="true"/>
  <pageMargins left="0.25" right="0.25" top="0.5" bottom="0.5" header="0.511811023622047" footer="0.511811023622047"/>
  <pageSetup paperSize="1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E3E3D3"/>
    <pageSetUpPr fitToPage="true"/>
  </sheetPr>
  <dimension ref="B1:H14"/>
  <sheetViews>
    <sheetView showFormulas="false" showGridLines="false" showRowColHeaders="true" showZeros="true" rightToLeft="false" tabSelected="false" showOutlineSymbols="true" defaultGridColor="true" view="normal" topLeftCell="A2" colorId="64" zoomScale="100" zoomScaleNormal="100" zoomScalePageLayoutView="100" workbookViewId="0">
      <selection pane="topLeft" activeCell="E6" activeCellId="0" sqref="E6"/>
    </sheetView>
  </sheetViews>
  <sheetFormatPr defaultColWidth="8.78515625" defaultRowHeight="14.25" zeroHeight="false" outlineLevelRow="0" outlineLevelCol="0"/>
  <cols>
    <col collapsed="false" customWidth="true" hidden="false" outlineLevel="0" max="1" min="1" style="1" width="2.66"/>
    <col collapsed="false" customWidth="true" hidden="false" outlineLevel="0" max="2" min="2" style="1" width="18.22"/>
    <col collapsed="false" customWidth="true" hidden="false" outlineLevel="0" max="8" min="3" style="1" width="17.66"/>
    <col collapsed="false" customWidth="true" hidden="false" outlineLevel="0" max="9" min="9" style="1" width="2.66"/>
    <col collapsed="false" customWidth="true" hidden="false" outlineLevel="0" max="10" min="10" style="1" width="12"/>
    <col collapsed="false" customWidth="false" hidden="false" outlineLevel="0" max="16384" min="11" style="1" width="8.78"/>
  </cols>
  <sheetData>
    <row r="1" customFormat="false" ht="60" hidden="false" customHeight="true" outlineLevel="0" collapsed="false">
      <c r="B1" s="22" t="str">
        <f aca="false">"August "&amp;CalendarYear</f>
        <v>August 2025</v>
      </c>
      <c r="C1" s="3"/>
      <c r="D1" s="3"/>
      <c r="E1" s="3"/>
      <c r="F1" s="3"/>
      <c r="G1" s="3"/>
      <c r="H1" s="23"/>
    </row>
    <row r="2" customFormat="false" ht="21.75" hidden="false" customHeight="true" outlineLevel="0" collapsed="false">
      <c r="B2" s="7" t="str">
        <f aca="false">IF(WeekStart="SUNDAY", "SUNDAY","MONDAY")</f>
        <v>SUNDAY</v>
      </c>
      <c r="C2" s="8" t="str">
        <f aca="false">UPPER(TEXT(C3,"dddd"))</f>
        <v>MONDAY</v>
      </c>
      <c r="D2" s="8" t="str">
        <f aca="false">UPPER(TEXT(D3,"dddd"))</f>
        <v>TUESDAY</v>
      </c>
      <c r="E2" s="8" t="str">
        <f aca="false">UPPER(TEXT(E3,"dddd"))</f>
        <v>WEDNESDAY</v>
      </c>
      <c r="F2" s="8" t="str">
        <f aca="false">UPPER(TEXT(F3,"dddd"))</f>
        <v>THURSDAY</v>
      </c>
      <c r="G2" s="8" t="str">
        <f aca="false">UPPER(TEXT(G3,"dddd"))</f>
        <v>FRIDAY</v>
      </c>
      <c r="H2" s="8" t="str">
        <f aca="false">UPPER(TEXT(H3,"dddd"))</f>
        <v>SATURDAY</v>
      </c>
    </row>
    <row r="3" customFormat="false" ht="19.5" hidden="false" customHeight="true" outlineLevel="0" collapsed="false">
      <c r="B3" s="12" t="n">
        <f aca="false" t="array" ref="B3:H3">DaysAndWeeks+DATE(CalendarYear,8,1)-WEEKDAY(DATE(CalendarYear,8,1),(WeekStart="Monday")+1)+1</f>
        <v>45865</v>
      </c>
      <c r="C3" s="12" t="n">
        <v>45866</v>
      </c>
      <c r="D3" s="12" t="n">
        <v>45867</v>
      </c>
      <c r="E3" s="12" t="n">
        <v>45868</v>
      </c>
      <c r="F3" s="12" t="n">
        <v>45869</v>
      </c>
      <c r="G3" s="12" t="n">
        <v>45870</v>
      </c>
      <c r="H3" s="12" t="n">
        <v>45871</v>
      </c>
    </row>
    <row r="4" customFormat="false" ht="57.75" hidden="false" customHeight="true" outlineLevel="0" collapsed="false">
      <c r="B4" s="15"/>
      <c r="C4" s="15"/>
      <c r="D4" s="15"/>
      <c r="E4" s="15"/>
      <c r="F4" s="15"/>
      <c r="G4" s="15"/>
      <c r="H4" s="15"/>
    </row>
    <row r="5" customFormat="false" ht="19.5" hidden="false" customHeight="true" outlineLevel="0" collapsed="false">
      <c r="B5" s="24" t="n">
        <f aca="false" t="array" ref="B5:H5">DaysAndWeeks+DATE(CalendarYear,8,1)-WEEKDAY(DATE(CalendarYear,8,1),(WeekStart="Monday")+1)+8</f>
        <v>45872</v>
      </c>
      <c r="C5" s="24" t="n">
        <v>45873</v>
      </c>
      <c r="D5" s="24" t="n">
        <v>45874</v>
      </c>
      <c r="E5" s="24" t="n">
        <v>45875</v>
      </c>
      <c r="F5" s="24" t="n">
        <v>45876</v>
      </c>
      <c r="G5" s="24" t="n">
        <v>45877</v>
      </c>
      <c r="H5" s="24" t="n">
        <v>45878</v>
      </c>
    </row>
    <row r="6" customFormat="false" ht="57.75" hidden="false" customHeight="true" outlineLevel="0" collapsed="false">
      <c r="B6" s="18"/>
      <c r="C6" s="18"/>
      <c r="D6" s="18" t="s">
        <v>43</v>
      </c>
      <c r="E6" s="18" t="s">
        <v>44</v>
      </c>
      <c r="F6" s="18"/>
      <c r="G6" s="18"/>
      <c r="H6" s="18"/>
    </row>
    <row r="7" customFormat="false" ht="19.5" hidden="false" customHeight="true" outlineLevel="0" collapsed="false">
      <c r="B7" s="12" t="n">
        <f aca="false" t="array" ref="B7:H7">DaysAndWeeks+DATE(CalendarYear,8,1)-WEEKDAY(DATE(CalendarYear,8,1),(WeekStart="Monday")+1)+15</f>
        <v>45879</v>
      </c>
      <c r="C7" s="12" t="n">
        <v>45880</v>
      </c>
      <c r="D7" s="12" t="n">
        <v>45881</v>
      </c>
      <c r="E7" s="12" t="n">
        <v>45882</v>
      </c>
      <c r="F7" s="12" t="n">
        <v>45883</v>
      </c>
      <c r="G7" s="12" t="n">
        <v>45884</v>
      </c>
      <c r="H7" s="12" t="n">
        <v>45885</v>
      </c>
    </row>
    <row r="8" customFormat="false" ht="57.75" hidden="false" customHeight="true" outlineLevel="0" collapsed="false">
      <c r="B8" s="15"/>
      <c r="C8" s="15"/>
      <c r="D8" s="15" t="s">
        <v>30</v>
      </c>
      <c r="E8" s="15" t="s">
        <v>45</v>
      </c>
      <c r="F8" s="15"/>
      <c r="G8" s="15"/>
      <c r="H8" s="15"/>
    </row>
    <row r="9" customFormat="false" ht="19.5" hidden="false" customHeight="true" outlineLevel="0" collapsed="false">
      <c r="B9" s="24" t="n">
        <f aca="false" t="array" ref="B9:H9">DaysAndWeeks+DATE(CalendarYear,8,1)-WEEKDAY(DATE(CalendarYear,8,1),(WeekStart="Monday")+1)+22</f>
        <v>45886</v>
      </c>
      <c r="C9" s="24" t="n">
        <v>45887</v>
      </c>
      <c r="D9" s="24" t="n">
        <v>45888</v>
      </c>
      <c r="E9" s="24" t="n">
        <v>45889</v>
      </c>
      <c r="F9" s="24" t="n">
        <v>45890</v>
      </c>
      <c r="G9" s="24" t="n">
        <v>45891</v>
      </c>
      <c r="H9" s="24" t="n">
        <v>45892</v>
      </c>
    </row>
    <row r="10" customFormat="false" ht="57.75" hidden="false" customHeight="true" outlineLevel="0" collapsed="false">
      <c r="B10" s="18"/>
      <c r="C10" s="18"/>
      <c r="D10" s="18"/>
      <c r="E10" s="18"/>
      <c r="F10" s="18"/>
      <c r="G10" s="18"/>
      <c r="H10" s="18"/>
    </row>
    <row r="11" customFormat="false" ht="19.5" hidden="false" customHeight="true" outlineLevel="0" collapsed="false">
      <c r="B11" s="12" t="n">
        <f aca="false" t="array" ref="B11:H11">DaysAndWeeks+DATE(CalendarYear,8,1)-WEEKDAY(DATE(CalendarYear,8,1),(WeekStart="Monday")+1)+29</f>
        <v>45893</v>
      </c>
      <c r="C11" s="12" t="n">
        <v>45894</v>
      </c>
      <c r="D11" s="12" t="n">
        <v>45895</v>
      </c>
      <c r="E11" s="12" t="n">
        <v>45896</v>
      </c>
      <c r="F11" s="12" t="n">
        <v>45897</v>
      </c>
      <c r="G11" s="12" t="n">
        <v>45898</v>
      </c>
      <c r="H11" s="12" t="n">
        <v>45899</v>
      </c>
    </row>
    <row r="12" customFormat="false" ht="57.75" hidden="false" customHeight="true" outlineLevel="0" collapsed="false">
      <c r="B12" s="15"/>
      <c r="C12" s="15"/>
      <c r="D12" s="15"/>
      <c r="E12" s="15"/>
      <c r="F12" s="15"/>
      <c r="G12" s="15"/>
      <c r="H12" s="15"/>
    </row>
    <row r="13" customFormat="false" ht="19.5" hidden="false" customHeight="true" outlineLevel="0" collapsed="false">
      <c r="B13" s="24" t="n">
        <f aca="false" t="array" ref="B13:C13">DaysAndWeeks+DATE(CalendarYear,8,1)-WEEKDAY(DATE(CalendarYear,8,1),(WeekStart="Monday")+1)+36</f>
        <v>45900</v>
      </c>
      <c r="C13" s="24" t="n">
        <v>45901</v>
      </c>
      <c r="D13" s="20" t="s">
        <v>4</v>
      </c>
      <c r="E13" s="21"/>
      <c r="F13" s="21"/>
      <c r="G13" s="21"/>
      <c r="H13" s="21"/>
    </row>
    <row r="14" customFormat="false" ht="57.75" hidden="false" customHeight="true" outlineLevel="0" collapsed="false">
      <c r="B14" s="18"/>
      <c r="C14" s="18"/>
      <c r="D14" s="20"/>
      <c r="E14" s="21"/>
      <c r="F14" s="21"/>
      <c r="G14" s="21"/>
      <c r="H14" s="21"/>
    </row>
  </sheetData>
  <mergeCells count="2">
    <mergeCell ref="D13:D14"/>
    <mergeCell ref="E13:H14"/>
  </mergeCells>
  <conditionalFormatting sqref="B3:G3">
    <cfRule type="expression" priority="2" aboveAverage="0" equalAverage="0" bottom="0" percent="0" rank="0" text="" dxfId="14">
      <formula>DAY(B3)&gt;8</formula>
    </cfRule>
  </conditionalFormatting>
  <conditionalFormatting sqref="B11:H11 B13:C13">
    <cfRule type="expression" priority="3" aboveAverage="0" equalAverage="0" bottom="0" percent="0" rank="0" text="" dxfId="15">
      <formula>AND(DAY(B11)&gt;=1,DAY(B11)&lt;=15)</formula>
    </cfRule>
  </conditionalFormatting>
  <dataValidations count="8">
    <dataValidation allowBlank="true" errorStyle="stop" operator="between" prompt="This row &amp; rows 6, 8, 10, 12, &amp; 14 are cells for entering daily notes related to the calendar day in the cell above" showDropDown="false" showErrorMessage="true" showInputMessage="true" sqref="B4" type="none">
      <formula1>0</formula1>
      <formula2>0</formula2>
    </dataValidation>
    <dataValidation allowBlank="true" errorStyle="stop" operator="between" prompt="Enter Notes in this cell" showDropDown="false" showErrorMessage="true" showInputMessage="true" sqref="E13:H14" type="none">
      <formula1>0</formula1>
      <formula2>0</formula2>
    </dataValidation>
    <dataValidation allowBlank="true" errorStyle="stop" operator="between" prompt="Enter Notes in the cell at right" showDropDown="false" showErrorMessage="true" showInputMessage="true" sqref="D13:D14" type="none">
      <formula1>0</formula1>
      <formula2>0</formula2>
    </dataValidation>
    <dataValidation allowBlank="true" errorStyle="stop" operator="between" prompt="This row &amp; rows 5, 7, 9, 11 &amp; 13 contain calendar days of the week. If this cell doesn’t contain the number 1, then it is a day from the previous month. Enter notes in cell E13" showDropDown="false" showErrorMessage="true" showInputMessage="true" sqref="B3" type="none">
      <formula1>0</formula1>
      <formula2>0</formula2>
    </dataValidation>
    <dataValidation allowBlank="true" errorStyle="stop" operator="between" prompt="Automatically determined weekday" showDropDown="false" showErrorMessage="true" showInputMessage="true" sqref="C2:H2" type="none">
      <formula1>0</formula1>
      <formula2>0</formula2>
    </dataValidation>
    <dataValidation allowBlank="true" errorStyle="stop" operator="between" prompt="The year in this cell is automatically updated based on year entered in January worksheet. Calendar below has dates for previous and next month with lighter font shade" showDropDown="false" showErrorMessage="true" showInputMessage="true" sqref="B1" type="none">
      <formula1>0</formula1>
      <formula2>0</formula2>
    </dataValidation>
    <dataValidation allowBlank="true" errorStyle="stop" operator="between" prompt="This row contains weekday names for this calendar. This cell contains the starting day of the week. To change week start day, select a new weekday in January worksheet cell K3" showDropDown="false" showErrorMessage="true" showInputMessage="true" sqref="B2" type="none">
      <formula1>0</formula1>
      <formula2>0</formula2>
    </dataValidation>
    <dataValidation allowBlank="true" errorStyle="stop" operator="between" prompt="August month calendar" showDropDown="false" showErrorMessage="true" showInputMessage="true" sqref="A1" type="none">
      <formula1>0</formula1>
      <formula2>0</formula2>
    </dataValidation>
  </dataValidations>
  <printOptions headings="false" gridLines="false" gridLinesSet="true" horizontalCentered="true" verticalCentered="true"/>
  <pageMargins left="0.25" right="0.25" top="0.5" bottom="0.5" header="0.511811023622047" footer="0.511811023622047"/>
  <pageSetup paperSize="1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C6C6A7"/>
    <pageSetUpPr fitToPage="true"/>
  </sheetPr>
  <dimension ref="B1:H14"/>
  <sheetViews>
    <sheetView showFormulas="false" showGridLines="fals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8.78515625" defaultRowHeight="14.25" zeroHeight="false" outlineLevelRow="0" outlineLevelCol="0"/>
  <cols>
    <col collapsed="false" customWidth="true" hidden="false" outlineLevel="0" max="1" min="1" style="1" width="2.66"/>
    <col collapsed="false" customWidth="true" hidden="false" outlineLevel="0" max="2" min="2" style="1" width="18.22"/>
    <col collapsed="false" customWidth="true" hidden="false" outlineLevel="0" max="8" min="3" style="1" width="17.66"/>
    <col collapsed="false" customWidth="true" hidden="false" outlineLevel="0" max="9" min="9" style="1" width="2.66"/>
    <col collapsed="false" customWidth="true" hidden="false" outlineLevel="0" max="10" min="10" style="1" width="12"/>
    <col collapsed="false" customWidth="false" hidden="false" outlineLevel="0" max="16384" min="11" style="1" width="8.78"/>
  </cols>
  <sheetData>
    <row r="1" customFormat="false" ht="60" hidden="false" customHeight="true" outlineLevel="0" collapsed="false">
      <c r="B1" s="22" t="str">
        <f aca="false">"September "&amp;CalendarYear</f>
        <v>September 2025</v>
      </c>
      <c r="C1" s="3"/>
      <c r="D1" s="3"/>
      <c r="E1" s="3"/>
      <c r="F1" s="3"/>
      <c r="G1" s="3"/>
      <c r="H1" s="23"/>
    </row>
    <row r="2" customFormat="false" ht="21.75" hidden="false" customHeight="true" outlineLevel="0" collapsed="false">
      <c r="B2" s="7" t="str">
        <f aca="false">IF(WeekStart="SUNDAY", "SUNDAY","MONDAY")</f>
        <v>SUNDAY</v>
      </c>
      <c r="C2" s="8" t="str">
        <f aca="false">UPPER(TEXT(C3,"dddd"))</f>
        <v>MONDAY</v>
      </c>
      <c r="D2" s="8" t="str">
        <f aca="false">UPPER(TEXT(D3,"dddd"))</f>
        <v>TUESDAY</v>
      </c>
      <c r="E2" s="8" t="str">
        <f aca="false">UPPER(TEXT(E3,"dddd"))</f>
        <v>WEDNESDAY</v>
      </c>
      <c r="F2" s="8" t="str">
        <f aca="false">UPPER(TEXT(F3,"dddd"))</f>
        <v>THURSDAY</v>
      </c>
      <c r="G2" s="8" t="str">
        <f aca="false">UPPER(TEXT(G3,"dddd"))</f>
        <v>FRIDAY</v>
      </c>
      <c r="H2" s="8" t="str">
        <f aca="false">UPPER(TEXT(H3,"dddd"))</f>
        <v>SATURDAY</v>
      </c>
    </row>
    <row r="3" customFormat="false" ht="19.5" hidden="false" customHeight="true" outlineLevel="0" collapsed="false">
      <c r="B3" s="12" t="n">
        <f aca="false" t="array" ref="B3:H3">DaysAndWeeks+DATE(CalendarYear,9,1)-WEEKDAY(DATE(CalendarYear,9,1),(WeekStart="Monday")+1)+1</f>
        <v>45900</v>
      </c>
      <c r="C3" s="12" t="n">
        <v>45901</v>
      </c>
      <c r="D3" s="12" t="n">
        <v>45902</v>
      </c>
      <c r="E3" s="12" t="n">
        <v>45903</v>
      </c>
      <c r="F3" s="12" t="n">
        <v>45904</v>
      </c>
      <c r="G3" s="12" t="n">
        <v>45905</v>
      </c>
      <c r="H3" s="12" t="n">
        <v>45906</v>
      </c>
    </row>
    <row r="4" customFormat="false" ht="57.75" hidden="false" customHeight="true" outlineLevel="0" collapsed="false">
      <c r="B4" s="15"/>
      <c r="C4" s="15"/>
      <c r="D4" s="15"/>
      <c r="E4" s="15"/>
      <c r="F4" s="15"/>
      <c r="G4" s="15"/>
      <c r="H4" s="15"/>
    </row>
    <row r="5" customFormat="false" ht="19.5" hidden="false" customHeight="true" outlineLevel="0" collapsed="false">
      <c r="B5" s="24" t="n">
        <f aca="false" t="array" ref="B5:H5">DaysAndWeeks+DATE(CalendarYear,9,1)-WEEKDAY(DATE(CalendarYear,9,1),(WeekStart="Monday")+1)+8</f>
        <v>45907</v>
      </c>
      <c r="C5" s="24" t="n">
        <v>45908</v>
      </c>
      <c r="D5" s="24" t="n">
        <v>45909</v>
      </c>
      <c r="E5" s="24" t="n">
        <v>45910</v>
      </c>
      <c r="F5" s="24" t="n">
        <v>45911</v>
      </c>
      <c r="G5" s="24" t="n">
        <v>45912</v>
      </c>
      <c r="H5" s="24" t="n">
        <v>45913</v>
      </c>
    </row>
    <row r="6" customFormat="false" ht="57.75" hidden="false" customHeight="true" outlineLevel="0" collapsed="false">
      <c r="B6" s="18"/>
      <c r="C6" s="18"/>
      <c r="D6" s="18"/>
      <c r="E6" s="18"/>
      <c r="F6" s="18"/>
      <c r="G6" s="18"/>
      <c r="H6" s="18"/>
    </row>
    <row r="7" customFormat="false" ht="19.5" hidden="false" customHeight="true" outlineLevel="0" collapsed="false">
      <c r="B7" s="12" t="n">
        <f aca="false" t="array" ref="B7:H7">DaysAndWeeks+DATE(CalendarYear,9,1)-WEEKDAY(DATE(CalendarYear,9,1),(WeekStart="Monday")+1)+15</f>
        <v>45914</v>
      </c>
      <c r="C7" s="12" t="n">
        <v>45915</v>
      </c>
      <c r="D7" s="12" t="n">
        <v>45916</v>
      </c>
      <c r="E7" s="12" t="n">
        <v>45917</v>
      </c>
      <c r="F7" s="12" t="n">
        <v>45918</v>
      </c>
      <c r="G7" s="12" t="n">
        <v>45919</v>
      </c>
      <c r="H7" s="12" t="n">
        <v>45920</v>
      </c>
    </row>
    <row r="8" customFormat="false" ht="57.75" hidden="false" customHeight="true" outlineLevel="0" collapsed="false">
      <c r="B8" s="15"/>
      <c r="C8" s="15"/>
      <c r="D8" s="15"/>
      <c r="E8" s="15"/>
      <c r="F8" s="15"/>
      <c r="G8" s="15"/>
      <c r="H8" s="15"/>
    </row>
    <row r="9" customFormat="false" ht="19.5" hidden="false" customHeight="true" outlineLevel="0" collapsed="false">
      <c r="B9" s="24" t="n">
        <f aca="false" t="array" ref="B9:H9">DaysAndWeeks+DATE(CalendarYear,9,1)-WEEKDAY(DATE(CalendarYear,9,1),(WeekStart="Monday")+1)+22</f>
        <v>45921</v>
      </c>
      <c r="C9" s="24" t="n">
        <v>45922</v>
      </c>
      <c r="D9" s="24" t="n">
        <v>45923</v>
      </c>
      <c r="E9" s="24" t="n">
        <v>45924</v>
      </c>
      <c r="F9" s="24" t="n">
        <v>45925</v>
      </c>
      <c r="G9" s="24" t="n">
        <v>45926</v>
      </c>
      <c r="H9" s="24" t="n">
        <v>45927</v>
      </c>
    </row>
    <row r="10" customFormat="false" ht="57.75" hidden="false" customHeight="true" outlineLevel="0" collapsed="false">
      <c r="B10" s="18"/>
      <c r="C10" s="18"/>
      <c r="D10" s="18"/>
      <c r="E10" s="18"/>
      <c r="F10" s="18"/>
      <c r="G10" s="18"/>
      <c r="H10" s="18"/>
    </row>
    <row r="11" customFormat="false" ht="19.5" hidden="false" customHeight="true" outlineLevel="0" collapsed="false">
      <c r="B11" s="12" t="n">
        <f aca="false" t="array" ref="B11:H11">DaysAndWeeks+DATE(CalendarYear,9,1)-WEEKDAY(DATE(CalendarYear,9,1),(WeekStart="Monday")+1)+29</f>
        <v>45928</v>
      </c>
      <c r="C11" s="12" t="n">
        <v>45929</v>
      </c>
      <c r="D11" s="12" t="n">
        <v>45930</v>
      </c>
      <c r="E11" s="12" t="n">
        <v>45931</v>
      </c>
      <c r="F11" s="12" t="n">
        <v>45932</v>
      </c>
      <c r="G11" s="12" t="n">
        <v>45933</v>
      </c>
      <c r="H11" s="12" t="n">
        <v>45934</v>
      </c>
    </row>
    <row r="12" customFormat="false" ht="57.75" hidden="false" customHeight="true" outlineLevel="0" collapsed="false">
      <c r="B12" s="15"/>
      <c r="C12" s="15"/>
      <c r="D12" s="15"/>
      <c r="E12" s="15"/>
      <c r="F12" s="15"/>
      <c r="G12" s="15"/>
      <c r="H12" s="15"/>
    </row>
    <row r="13" customFormat="false" ht="19.5" hidden="false" customHeight="true" outlineLevel="0" collapsed="false">
      <c r="B13" s="24" t="n">
        <f aca="false" t="array" ref="B13:C13">DaysAndWeeks+DATE(CalendarYear,9,1)-WEEKDAY(DATE(CalendarYear,9,1),(WeekStart="Monday")+1)+36</f>
        <v>45935</v>
      </c>
      <c r="C13" s="24" t="n">
        <v>45936</v>
      </c>
      <c r="D13" s="20" t="s">
        <v>4</v>
      </c>
      <c r="E13" s="21"/>
      <c r="F13" s="21"/>
      <c r="G13" s="21"/>
      <c r="H13" s="21"/>
    </row>
    <row r="14" customFormat="false" ht="57.75" hidden="false" customHeight="true" outlineLevel="0" collapsed="false">
      <c r="B14" s="18"/>
      <c r="C14" s="18"/>
      <c r="D14" s="20"/>
      <c r="E14" s="21"/>
      <c r="F14" s="21"/>
      <c r="G14" s="21"/>
      <c r="H14" s="21"/>
    </row>
  </sheetData>
  <mergeCells count="2">
    <mergeCell ref="D13:D14"/>
    <mergeCell ref="E13:H14"/>
  </mergeCells>
  <conditionalFormatting sqref="B3:G3">
    <cfRule type="expression" priority="2" aboveAverage="0" equalAverage="0" bottom="0" percent="0" rank="0" text="" dxfId="16">
      <formula>DAY(B3)&gt;8</formula>
    </cfRule>
  </conditionalFormatting>
  <conditionalFormatting sqref="B11:H11 B13:C13">
    <cfRule type="expression" priority="3" aboveAverage="0" equalAverage="0" bottom="0" percent="0" rank="0" text="" dxfId="17">
      <formula>AND(DAY(B11)&gt;=1,DAY(B11)&lt;=15)</formula>
    </cfRule>
  </conditionalFormatting>
  <dataValidations count="8">
    <dataValidation allowBlank="true" errorStyle="stop" operator="between" prompt="This row &amp; rows 6, 8, 10, 12, &amp; 14 are cells for entering daily notes related to the calendar day in the cell above" showDropDown="false" showErrorMessage="true" showInputMessage="true" sqref="B4" type="none">
      <formula1>0</formula1>
      <formula2>0</formula2>
    </dataValidation>
    <dataValidation allowBlank="true" errorStyle="stop" operator="between" prompt="Enter Notes in this cell" showDropDown="false" showErrorMessage="true" showInputMessage="true" sqref="E13:H14" type="none">
      <formula1>0</formula1>
      <formula2>0</formula2>
    </dataValidation>
    <dataValidation allowBlank="true" errorStyle="stop" operator="between" prompt="Enter Notes in the cell at right" showDropDown="false" showErrorMessage="true" showInputMessage="true" sqref="D13:D14" type="none">
      <formula1>0</formula1>
      <formula2>0</formula2>
    </dataValidation>
    <dataValidation allowBlank="true" errorStyle="stop" operator="between" prompt="This row &amp; rows 5, 7, 9, 11 &amp; 13 contain calendar days of the week. If this cell doesn’t contain the number 1, then it is a day from the previous month. Enter notes in cell E13" showDropDown="false" showErrorMessage="true" showInputMessage="true" sqref="B3" type="none">
      <formula1>0</formula1>
      <formula2>0</formula2>
    </dataValidation>
    <dataValidation allowBlank="true" errorStyle="stop" operator="between" prompt="Automatically determined weekday" showDropDown="false" showErrorMessage="true" showInputMessage="true" sqref="C2:H2" type="none">
      <formula1>0</formula1>
      <formula2>0</formula2>
    </dataValidation>
    <dataValidation allowBlank="true" errorStyle="stop" operator="between" prompt="The year in this cell is automatically updated based on year entered in January worksheet. Calendar below has dates for previous and next month with lighter font shade" showDropDown="false" showErrorMessage="true" showInputMessage="true" sqref="B1" type="none">
      <formula1>0</formula1>
      <formula2>0</formula2>
    </dataValidation>
    <dataValidation allowBlank="true" errorStyle="stop" operator="between" prompt="This row contains weekday names for this calendar. This cell contains the starting day of the week. To change week start day, select a new weekday in January worksheet cell K3" showDropDown="false" showErrorMessage="true" showInputMessage="true" sqref="B2" type="none">
      <formula1>0</formula1>
      <formula2>0</formula2>
    </dataValidation>
    <dataValidation allowBlank="true" errorStyle="stop" operator="between" prompt="September month calendar" showDropDown="false" showErrorMessage="true" showInputMessage="true" sqref="A1" type="none">
      <formula1>0</formula1>
      <formula2>0</formula2>
    </dataValidation>
  </dataValidations>
  <printOptions headings="false" gridLines="false" gridLinesSet="true" horizontalCentered="true" verticalCentered="true"/>
  <pageMargins left="0.25" right="0.25" top="0.5" bottom="0.5" header="0.511811023622047" footer="0.511811023622047"/>
  <pageSetup paperSize="1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94945F"/>
    <pageSetUpPr fitToPage="true"/>
  </sheetPr>
  <dimension ref="B1:H14"/>
  <sheetViews>
    <sheetView showFormulas="false" showGridLines="fals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8.78515625" defaultRowHeight="14.25" zeroHeight="false" outlineLevelRow="0" outlineLevelCol="0"/>
  <cols>
    <col collapsed="false" customWidth="true" hidden="false" outlineLevel="0" max="1" min="1" style="1" width="2.66"/>
    <col collapsed="false" customWidth="true" hidden="false" outlineLevel="0" max="2" min="2" style="1" width="18.22"/>
    <col collapsed="false" customWidth="true" hidden="false" outlineLevel="0" max="8" min="3" style="1" width="17.66"/>
    <col collapsed="false" customWidth="true" hidden="false" outlineLevel="0" max="9" min="9" style="1" width="2.66"/>
    <col collapsed="false" customWidth="false" hidden="false" outlineLevel="0" max="16384" min="10" style="1" width="8.78"/>
  </cols>
  <sheetData>
    <row r="1" customFormat="false" ht="60" hidden="false" customHeight="true" outlineLevel="0" collapsed="false">
      <c r="B1" s="22" t="str">
        <f aca="false">"October "&amp;CalendarYear</f>
        <v>October 2025</v>
      </c>
      <c r="C1" s="3"/>
      <c r="D1" s="3"/>
      <c r="E1" s="3"/>
      <c r="F1" s="3"/>
      <c r="G1" s="3"/>
      <c r="H1" s="23"/>
    </row>
    <row r="2" customFormat="false" ht="21.75" hidden="false" customHeight="true" outlineLevel="0" collapsed="false">
      <c r="B2" s="7" t="str">
        <f aca="false">IF(WeekStart="SUNDAY", "SUNDAY","MONDAY")</f>
        <v>SUNDAY</v>
      </c>
      <c r="C2" s="8" t="str">
        <f aca="false">UPPER(TEXT(C3,"dddd"))</f>
        <v>MONDAY</v>
      </c>
      <c r="D2" s="8" t="str">
        <f aca="false">UPPER(TEXT(D3,"dddd"))</f>
        <v>TUESDAY</v>
      </c>
      <c r="E2" s="8" t="str">
        <f aca="false">UPPER(TEXT(E3,"dddd"))</f>
        <v>WEDNESDAY</v>
      </c>
      <c r="F2" s="8" t="str">
        <f aca="false">UPPER(TEXT(F3,"dddd"))</f>
        <v>THURSDAY</v>
      </c>
      <c r="G2" s="8" t="str">
        <f aca="false">UPPER(TEXT(G3,"dddd"))</f>
        <v>FRIDAY</v>
      </c>
      <c r="H2" s="8" t="str">
        <f aca="false">UPPER(TEXT(H3,"dddd"))</f>
        <v>SATURDAY</v>
      </c>
    </row>
    <row r="3" customFormat="false" ht="19.5" hidden="false" customHeight="true" outlineLevel="0" collapsed="false">
      <c r="B3" s="12" t="n">
        <f aca="false" t="array" ref="B3:H3">DaysAndWeeks+DATE(CalendarYear,10,1)-WEEKDAY(DATE(CalendarYear,10,1),(WeekStart="Monday")+1)+1</f>
        <v>45928</v>
      </c>
      <c r="C3" s="12" t="n">
        <v>45929</v>
      </c>
      <c r="D3" s="12" t="n">
        <v>45930</v>
      </c>
      <c r="E3" s="12" t="n">
        <v>45931</v>
      </c>
      <c r="F3" s="12" t="n">
        <v>45932</v>
      </c>
      <c r="G3" s="12" t="n">
        <v>45933</v>
      </c>
      <c r="H3" s="12" t="n">
        <v>45934</v>
      </c>
    </row>
    <row r="4" customFormat="false" ht="57.75" hidden="false" customHeight="true" outlineLevel="0" collapsed="false">
      <c r="B4" s="15"/>
      <c r="C4" s="15"/>
      <c r="D4" s="15"/>
      <c r="E4" s="15"/>
      <c r="F4" s="15"/>
      <c r="G4" s="15"/>
      <c r="H4" s="15"/>
    </row>
    <row r="5" customFormat="false" ht="19.5" hidden="false" customHeight="true" outlineLevel="0" collapsed="false">
      <c r="B5" s="24" t="n">
        <f aca="false" t="array" ref="B5:H5">DaysAndWeeks+DATE(CalendarYear,10,1)-WEEKDAY(DATE(CalendarYear,10,1),(WeekStart="Monday")+1)+8</f>
        <v>45935</v>
      </c>
      <c r="C5" s="24" t="n">
        <v>45936</v>
      </c>
      <c r="D5" s="24" t="n">
        <v>45937</v>
      </c>
      <c r="E5" s="24" t="n">
        <v>45938</v>
      </c>
      <c r="F5" s="24" t="n">
        <v>45939</v>
      </c>
      <c r="G5" s="24" t="n">
        <v>45940</v>
      </c>
      <c r="H5" s="24" t="n">
        <v>45941</v>
      </c>
    </row>
    <row r="6" customFormat="false" ht="57.75" hidden="false" customHeight="true" outlineLevel="0" collapsed="false">
      <c r="B6" s="18"/>
      <c r="C6" s="18"/>
      <c r="D6" s="18"/>
      <c r="E6" s="18"/>
      <c r="F6" s="18"/>
      <c r="G6" s="18"/>
      <c r="H6" s="18"/>
    </row>
    <row r="7" customFormat="false" ht="19.5" hidden="false" customHeight="true" outlineLevel="0" collapsed="false">
      <c r="B7" s="12" t="n">
        <f aca="false" t="array" ref="B7:H7">DaysAndWeeks+DATE(CalendarYear,10,1)-WEEKDAY(DATE(CalendarYear,10,1),(WeekStart="Monday")+1)+15</f>
        <v>45942</v>
      </c>
      <c r="C7" s="12" t="n">
        <v>45943</v>
      </c>
      <c r="D7" s="12" t="n">
        <v>45944</v>
      </c>
      <c r="E7" s="12" t="n">
        <v>45945</v>
      </c>
      <c r="F7" s="12" t="n">
        <v>45946</v>
      </c>
      <c r="G7" s="12" t="n">
        <v>45947</v>
      </c>
      <c r="H7" s="12" t="n">
        <v>45948</v>
      </c>
    </row>
    <row r="8" customFormat="false" ht="57.75" hidden="false" customHeight="true" outlineLevel="0" collapsed="false">
      <c r="B8" s="15"/>
      <c r="C8" s="15"/>
      <c r="D8" s="15"/>
      <c r="E8" s="15"/>
      <c r="F8" s="15"/>
      <c r="G8" s="15"/>
      <c r="H8" s="15"/>
    </row>
    <row r="9" customFormat="false" ht="19.5" hidden="false" customHeight="true" outlineLevel="0" collapsed="false">
      <c r="B9" s="24" t="n">
        <f aca="false" t="array" ref="B9:H9">DaysAndWeeks+DATE(CalendarYear,10,1)-WEEKDAY(DATE(CalendarYear,10,1),(WeekStart="Monday")+1)+22</f>
        <v>45949</v>
      </c>
      <c r="C9" s="24" t="n">
        <v>45950</v>
      </c>
      <c r="D9" s="24" t="n">
        <v>45951</v>
      </c>
      <c r="E9" s="24" t="n">
        <v>45952</v>
      </c>
      <c r="F9" s="24" t="n">
        <v>45953</v>
      </c>
      <c r="G9" s="24" t="n">
        <v>45954</v>
      </c>
      <c r="H9" s="24" t="n">
        <v>45955</v>
      </c>
    </row>
    <row r="10" customFormat="false" ht="57.75" hidden="false" customHeight="true" outlineLevel="0" collapsed="false">
      <c r="B10" s="18"/>
      <c r="C10" s="18"/>
      <c r="D10" s="18"/>
      <c r="E10" s="18"/>
      <c r="F10" s="18"/>
      <c r="G10" s="18"/>
      <c r="H10" s="18"/>
    </row>
    <row r="11" customFormat="false" ht="19.5" hidden="false" customHeight="true" outlineLevel="0" collapsed="false">
      <c r="B11" s="12" t="n">
        <f aca="false" t="array" ref="B11:H11">DaysAndWeeks+DATE(CalendarYear,10,1)-WEEKDAY(DATE(CalendarYear,10,1),(WeekStart="Monday")+1)+29</f>
        <v>45956</v>
      </c>
      <c r="C11" s="12" t="n">
        <v>45957</v>
      </c>
      <c r="D11" s="12" t="n">
        <v>45958</v>
      </c>
      <c r="E11" s="12" t="n">
        <v>45959</v>
      </c>
      <c r="F11" s="12" t="n">
        <v>45960</v>
      </c>
      <c r="G11" s="12" t="n">
        <v>45961</v>
      </c>
      <c r="H11" s="12" t="n">
        <v>45962</v>
      </c>
    </row>
    <row r="12" customFormat="false" ht="57.75" hidden="false" customHeight="true" outlineLevel="0" collapsed="false">
      <c r="B12" s="15"/>
      <c r="C12" s="15"/>
      <c r="D12" s="15"/>
      <c r="E12" s="15"/>
      <c r="F12" s="15"/>
      <c r="G12" s="15"/>
      <c r="H12" s="15"/>
    </row>
    <row r="13" customFormat="false" ht="19.5" hidden="false" customHeight="true" outlineLevel="0" collapsed="false">
      <c r="B13" s="24" t="n">
        <f aca="false" t="array" ref="B13:C13">DaysAndWeeks+DATE(CalendarYear,10,1)-WEEKDAY(DATE(CalendarYear,10,1),(WeekStart="Monday")+1)+36</f>
        <v>45963</v>
      </c>
      <c r="C13" s="24" t="n">
        <v>45964</v>
      </c>
      <c r="D13" s="20" t="s">
        <v>4</v>
      </c>
      <c r="E13" s="21"/>
      <c r="F13" s="21"/>
      <c r="G13" s="21"/>
      <c r="H13" s="21"/>
    </row>
    <row r="14" customFormat="false" ht="57.75" hidden="false" customHeight="true" outlineLevel="0" collapsed="false">
      <c r="B14" s="18"/>
      <c r="C14" s="18"/>
      <c r="D14" s="20"/>
      <c r="E14" s="21"/>
      <c r="F14" s="21"/>
      <c r="G14" s="21"/>
      <c r="H14" s="21"/>
    </row>
  </sheetData>
  <mergeCells count="2">
    <mergeCell ref="D13:D14"/>
    <mergeCell ref="E13:H14"/>
  </mergeCells>
  <conditionalFormatting sqref="B3:G3">
    <cfRule type="expression" priority="2" aboveAverage="0" equalAverage="0" bottom="0" percent="0" rank="0" text="" dxfId="18">
      <formula>DAY(B3)&gt;8</formula>
    </cfRule>
  </conditionalFormatting>
  <conditionalFormatting sqref="B11:H11 B13:C13">
    <cfRule type="expression" priority="3" aboveAverage="0" equalAverage="0" bottom="0" percent="0" rank="0" text="" dxfId="19">
      <formula>AND(DAY(B11)&gt;=1,DAY(B11)&lt;=15)</formula>
    </cfRule>
  </conditionalFormatting>
  <dataValidations count="8">
    <dataValidation allowBlank="true" errorStyle="stop" operator="between" prompt="This row &amp; rows 6, 8, 10, 12, &amp; 14 are cells for entering daily notes related to the calendar day in the cell above" showDropDown="false" showErrorMessage="true" showInputMessage="true" sqref="B4" type="none">
      <formula1>0</formula1>
      <formula2>0</formula2>
    </dataValidation>
    <dataValidation allowBlank="true" errorStyle="stop" operator="between" prompt="Enter Notes in this cell" showDropDown="false" showErrorMessage="true" showInputMessage="true" sqref="E13:H14" type="none">
      <formula1>0</formula1>
      <formula2>0</formula2>
    </dataValidation>
    <dataValidation allowBlank="true" errorStyle="stop" operator="between" prompt="Enter Notes in the cell at right" showDropDown="false" showErrorMessage="true" showInputMessage="true" sqref="D13:D14" type="none">
      <formula1>0</formula1>
      <formula2>0</formula2>
    </dataValidation>
    <dataValidation allowBlank="true" errorStyle="stop" operator="between" prompt="This row &amp; rows 5, 7, 9, 11 &amp; 13 contain calendar days of the week. If this cell doesn’t contain the number 1, then it is a day from the previous month. Enter notes in cell E13" showDropDown="false" showErrorMessage="true" showInputMessage="true" sqref="B3" type="none">
      <formula1>0</formula1>
      <formula2>0</formula2>
    </dataValidation>
    <dataValidation allowBlank="true" errorStyle="stop" operator="between" prompt="Automatically determined weekday" showDropDown="false" showErrorMessage="true" showInputMessage="true" sqref="C2:H2" type="none">
      <formula1>0</formula1>
      <formula2>0</formula2>
    </dataValidation>
    <dataValidation allowBlank="true" errorStyle="stop" operator="between" prompt="The year in this cell is automatically updated based on year entered in January worksheet. Calendar below has dates for previous and next month with lighter font shade" showDropDown="false" showErrorMessage="true" showInputMessage="true" sqref="B1" type="none">
      <formula1>0</formula1>
      <formula2>0</formula2>
    </dataValidation>
    <dataValidation allowBlank="true" errorStyle="stop" operator="between" prompt="This row contains weekday names for this calendar. This cell contains the starting day of the week. To change week start day, select a new weekday in January worksheet cell K3" showDropDown="false" showErrorMessage="true" showInputMessage="true" sqref="B2" type="none">
      <formula1>0</formula1>
      <formula2>0</formula2>
    </dataValidation>
    <dataValidation allowBlank="true" errorStyle="stop" operator="between" prompt="October month calendar" showDropDown="false" showErrorMessage="true" showInputMessage="true" sqref="A1" type="none">
      <formula1>0</formula1>
      <formula2>0</formula2>
    </dataValidation>
  </dataValidations>
  <printOptions headings="false" gridLines="false" gridLinesSet="true" horizontalCentered="true" verticalCentered="true"/>
  <pageMargins left="0.25" right="0.25" top="0.5" bottom="0.5" header="0.511811023622047" footer="0.511811023622047"/>
  <pageSetup paperSize="1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1E1E13"/>
    <pageSetUpPr fitToPage="true"/>
  </sheetPr>
  <dimension ref="B1:H14"/>
  <sheetViews>
    <sheetView showFormulas="false" showGridLines="fals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8.78515625" defaultRowHeight="14.25" zeroHeight="false" outlineLevelRow="0" outlineLevelCol="0"/>
  <cols>
    <col collapsed="false" customWidth="true" hidden="false" outlineLevel="0" max="1" min="1" style="1" width="2.66"/>
    <col collapsed="false" customWidth="true" hidden="false" outlineLevel="0" max="2" min="2" style="1" width="18.22"/>
    <col collapsed="false" customWidth="true" hidden="false" outlineLevel="0" max="8" min="3" style="1" width="17.66"/>
    <col collapsed="false" customWidth="true" hidden="false" outlineLevel="0" max="9" min="9" style="1" width="2.66"/>
    <col collapsed="false" customWidth="false" hidden="false" outlineLevel="0" max="16384" min="10" style="1" width="8.78"/>
  </cols>
  <sheetData>
    <row r="1" customFormat="false" ht="60" hidden="false" customHeight="true" outlineLevel="0" collapsed="false">
      <c r="B1" s="22" t="str">
        <f aca="false">"November "&amp;CalendarYear</f>
        <v>November 2025</v>
      </c>
      <c r="C1" s="3"/>
      <c r="D1" s="3"/>
      <c r="E1" s="3"/>
      <c r="F1" s="3"/>
      <c r="G1" s="3"/>
      <c r="H1" s="23"/>
    </row>
    <row r="2" customFormat="false" ht="21.75" hidden="false" customHeight="true" outlineLevel="0" collapsed="false">
      <c r="B2" s="7" t="str">
        <f aca="false">IF(WeekStart="SUNDAY", "SUNDAY","MONDAY")</f>
        <v>SUNDAY</v>
      </c>
      <c r="C2" s="8" t="str">
        <f aca="false">UPPER(TEXT(C3,"dddd"))</f>
        <v>MONDAY</v>
      </c>
      <c r="D2" s="8" t="str">
        <f aca="false">UPPER(TEXT(D3,"dddd"))</f>
        <v>TUESDAY</v>
      </c>
      <c r="E2" s="8" t="str">
        <f aca="false">UPPER(TEXT(E3,"dddd"))</f>
        <v>WEDNESDAY</v>
      </c>
      <c r="F2" s="8" t="str">
        <f aca="false">UPPER(TEXT(F3,"dddd"))</f>
        <v>THURSDAY</v>
      </c>
      <c r="G2" s="8" t="str">
        <f aca="false">UPPER(TEXT(G3,"dddd"))</f>
        <v>FRIDAY</v>
      </c>
      <c r="H2" s="8" t="str">
        <f aca="false">UPPER(TEXT(H3,"dddd"))</f>
        <v>SATURDAY</v>
      </c>
    </row>
    <row r="3" customFormat="false" ht="19.5" hidden="false" customHeight="true" outlineLevel="0" collapsed="false">
      <c r="B3" s="12" t="n">
        <f aca="false" t="array" ref="B3:H3">DaysAndWeeks+DATE(CalendarYear,11,1)-WEEKDAY(DATE(CalendarYear,11,1),(WeekStart="Monday")+1)+1</f>
        <v>45956</v>
      </c>
      <c r="C3" s="12" t="n">
        <v>45957</v>
      </c>
      <c r="D3" s="12" t="n">
        <v>45958</v>
      </c>
      <c r="E3" s="12" t="n">
        <v>45959</v>
      </c>
      <c r="F3" s="12" t="n">
        <v>45960</v>
      </c>
      <c r="G3" s="12" t="n">
        <v>45961</v>
      </c>
      <c r="H3" s="12" t="n">
        <v>45962</v>
      </c>
    </row>
    <row r="4" customFormat="false" ht="57.75" hidden="false" customHeight="true" outlineLevel="0" collapsed="false">
      <c r="B4" s="15"/>
      <c r="C4" s="15"/>
      <c r="D4" s="15"/>
      <c r="E4" s="15"/>
      <c r="F4" s="15"/>
      <c r="G4" s="15"/>
      <c r="H4" s="15"/>
    </row>
    <row r="5" customFormat="false" ht="19.5" hidden="false" customHeight="true" outlineLevel="0" collapsed="false">
      <c r="B5" s="24" t="n">
        <f aca="false" t="array" ref="B5:H5">DaysAndWeeks+DATE(CalendarYear,11,1)-WEEKDAY(DATE(CalendarYear,11,1),(WeekStart="Monday")+1)+8</f>
        <v>45963</v>
      </c>
      <c r="C5" s="24" t="n">
        <v>45964</v>
      </c>
      <c r="D5" s="24" t="n">
        <v>45965</v>
      </c>
      <c r="E5" s="24" t="n">
        <v>45966</v>
      </c>
      <c r="F5" s="24" t="n">
        <v>45967</v>
      </c>
      <c r="G5" s="24" t="n">
        <v>45968</v>
      </c>
      <c r="H5" s="24" t="n">
        <v>45969</v>
      </c>
    </row>
    <row r="6" customFormat="false" ht="57.75" hidden="false" customHeight="true" outlineLevel="0" collapsed="false">
      <c r="B6" s="18"/>
      <c r="C6" s="18"/>
      <c r="D6" s="18"/>
      <c r="E6" s="18"/>
      <c r="F6" s="18"/>
      <c r="G6" s="18"/>
      <c r="H6" s="18"/>
    </row>
    <row r="7" customFormat="false" ht="19.5" hidden="false" customHeight="true" outlineLevel="0" collapsed="false">
      <c r="B7" s="12" t="n">
        <f aca="false" t="array" ref="B7:H7">DaysAndWeeks+DATE(CalendarYear,11,1)-WEEKDAY(DATE(CalendarYear,11,1),(WeekStart="Monday")+1)+15</f>
        <v>45970</v>
      </c>
      <c r="C7" s="12" t="n">
        <v>45971</v>
      </c>
      <c r="D7" s="12" t="n">
        <v>45972</v>
      </c>
      <c r="E7" s="12" t="n">
        <v>45973</v>
      </c>
      <c r="F7" s="12" t="n">
        <v>45974</v>
      </c>
      <c r="G7" s="12" t="n">
        <v>45975</v>
      </c>
      <c r="H7" s="12" t="n">
        <v>45976</v>
      </c>
    </row>
    <row r="8" customFormat="false" ht="57.75" hidden="false" customHeight="true" outlineLevel="0" collapsed="false">
      <c r="B8" s="15"/>
      <c r="C8" s="15"/>
      <c r="D8" s="15"/>
      <c r="E8" s="15"/>
      <c r="F8" s="15"/>
      <c r="G8" s="15"/>
      <c r="H8" s="15"/>
    </row>
    <row r="9" customFormat="false" ht="19.5" hidden="false" customHeight="true" outlineLevel="0" collapsed="false">
      <c r="B9" s="24" t="n">
        <f aca="false" t="array" ref="B9:H9">DaysAndWeeks+DATE(CalendarYear,11,1)-WEEKDAY(DATE(CalendarYear,11,1),(WeekStart="Monday")+1)+22</f>
        <v>45977</v>
      </c>
      <c r="C9" s="24" t="n">
        <v>45978</v>
      </c>
      <c r="D9" s="24" t="n">
        <v>45979</v>
      </c>
      <c r="E9" s="24" t="n">
        <v>45980</v>
      </c>
      <c r="F9" s="24" t="n">
        <v>45981</v>
      </c>
      <c r="G9" s="24" t="n">
        <v>45982</v>
      </c>
      <c r="H9" s="24" t="n">
        <v>45983</v>
      </c>
    </row>
    <row r="10" customFormat="false" ht="57.75" hidden="false" customHeight="true" outlineLevel="0" collapsed="false">
      <c r="B10" s="18"/>
      <c r="C10" s="18"/>
      <c r="D10" s="18"/>
      <c r="E10" s="18"/>
      <c r="F10" s="18"/>
      <c r="G10" s="18"/>
      <c r="H10" s="18"/>
    </row>
    <row r="11" customFormat="false" ht="19.5" hidden="false" customHeight="true" outlineLevel="0" collapsed="false">
      <c r="B11" s="12" t="n">
        <f aca="false" t="array" ref="B11:H11">DaysAndWeeks+DATE(CalendarYear,11,1)-WEEKDAY(DATE(CalendarYear,11,1),(WeekStart="Monday")+1)+29</f>
        <v>45984</v>
      </c>
      <c r="C11" s="12" t="n">
        <v>45985</v>
      </c>
      <c r="D11" s="12" t="n">
        <v>45986</v>
      </c>
      <c r="E11" s="12" t="n">
        <v>45987</v>
      </c>
      <c r="F11" s="12" t="n">
        <v>45988</v>
      </c>
      <c r="G11" s="12" t="n">
        <v>45989</v>
      </c>
      <c r="H11" s="12" t="n">
        <v>45990</v>
      </c>
    </row>
    <row r="12" customFormat="false" ht="57.75" hidden="false" customHeight="true" outlineLevel="0" collapsed="false">
      <c r="B12" s="15"/>
      <c r="C12" s="15"/>
      <c r="D12" s="15"/>
      <c r="E12" s="15"/>
      <c r="F12" s="15"/>
      <c r="G12" s="15"/>
      <c r="H12" s="15"/>
    </row>
    <row r="13" customFormat="false" ht="19.5" hidden="false" customHeight="true" outlineLevel="0" collapsed="false">
      <c r="B13" s="24" t="n">
        <f aca="false" t="array" ref="B13:C13">DaysAndWeeks+DATE(CalendarYear,11,1)-WEEKDAY(DATE(CalendarYear,11,1),(WeekStart="Monday")+1)+36</f>
        <v>45991</v>
      </c>
      <c r="C13" s="24" t="n">
        <v>45992</v>
      </c>
      <c r="D13" s="20" t="s">
        <v>4</v>
      </c>
      <c r="E13" s="21"/>
      <c r="F13" s="21"/>
      <c r="G13" s="21"/>
      <c r="H13" s="21"/>
    </row>
    <row r="14" customFormat="false" ht="57.75" hidden="false" customHeight="true" outlineLevel="0" collapsed="false">
      <c r="B14" s="18"/>
      <c r="C14" s="18"/>
      <c r="D14" s="20"/>
      <c r="E14" s="21"/>
      <c r="F14" s="21"/>
      <c r="G14" s="21"/>
      <c r="H14" s="21"/>
    </row>
  </sheetData>
  <mergeCells count="2">
    <mergeCell ref="D13:D14"/>
    <mergeCell ref="E13:H14"/>
  </mergeCells>
  <conditionalFormatting sqref="B3:G3">
    <cfRule type="expression" priority="2" aboveAverage="0" equalAverage="0" bottom="0" percent="0" rank="0" text="" dxfId="20">
      <formula>DAY(B3)&gt;8</formula>
    </cfRule>
  </conditionalFormatting>
  <conditionalFormatting sqref="B11:H11 B13:C13">
    <cfRule type="expression" priority="3" aboveAverage="0" equalAverage="0" bottom="0" percent="0" rank="0" text="" dxfId="21">
      <formula>AND(DAY(B11)&gt;=1,DAY(B11)&lt;=15)</formula>
    </cfRule>
  </conditionalFormatting>
  <dataValidations count="8">
    <dataValidation allowBlank="true" errorStyle="stop" operator="between" prompt="This row &amp; rows 6, 8, 10, 12, &amp; 14 are cells for entering daily notes related to the calendar day in the cell above" showDropDown="false" showErrorMessage="true" showInputMessage="true" sqref="B4" type="none">
      <formula1>0</formula1>
      <formula2>0</formula2>
    </dataValidation>
    <dataValidation allowBlank="true" errorStyle="stop" operator="between" prompt="Enter Notes in this cell" showDropDown="false" showErrorMessage="true" showInputMessage="true" sqref="E13:H14" type="none">
      <formula1>0</formula1>
      <formula2>0</formula2>
    </dataValidation>
    <dataValidation allowBlank="true" errorStyle="stop" operator="between" prompt="Enter Notes in the cell at right" showDropDown="false" showErrorMessage="true" showInputMessage="true" sqref="D13:D14" type="none">
      <formula1>0</formula1>
      <formula2>0</formula2>
    </dataValidation>
    <dataValidation allowBlank="true" errorStyle="stop" operator="between" prompt="This row &amp; rows 5, 7, 9, 11 &amp; 13 contain calendar days of the week. If this cell doesn’t contain the number 1, then it is a day from the previous month. Enter notes in cell E13" showDropDown="false" showErrorMessage="true" showInputMessage="true" sqref="B3" type="none">
      <formula1>0</formula1>
      <formula2>0</formula2>
    </dataValidation>
    <dataValidation allowBlank="true" errorStyle="stop" operator="between" prompt="Automatically determined weekday" showDropDown="false" showErrorMessage="true" showInputMessage="true" sqref="C2:H2" type="none">
      <formula1>0</formula1>
      <formula2>0</formula2>
    </dataValidation>
    <dataValidation allowBlank="true" errorStyle="stop" operator="between" prompt="The year in this cell is automatically updated based on year entered in January worksheet. Calendar below has dates for previous and next month with lighter font shade" showDropDown="false" showErrorMessage="true" showInputMessage="true" sqref="B1" type="none">
      <formula1>0</formula1>
      <formula2>0</formula2>
    </dataValidation>
    <dataValidation allowBlank="true" errorStyle="stop" operator="between" prompt="This row contains weekday names for this calendar. This cell contains the starting day of the week. To change week start day, select a new weekday in January worksheet cell K3" showDropDown="false" showErrorMessage="true" showInputMessage="true" sqref="B2" type="none">
      <formula1>0</formula1>
      <formula2>0</formula2>
    </dataValidation>
    <dataValidation allowBlank="true" errorStyle="stop" operator="between" prompt="November month calendar" showDropDown="false" showErrorMessage="true" showInputMessage="true" sqref="A1" type="none">
      <formula1>0</formula1>
      <formula2>0</formula2>
    </dataValidation>
  </dataValidations>
  <printOptions headings="false" gridLines="false" gridLinesSet="true" horizontalCentered="true" verticalCentered="true"/>
  <pageMargins left="0.25" right="0.25" top="0.5" bottom="0.5" header="0.511811023622047" footer="0.511811023622047"/>
  <pageSetup paperSize="1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0D0D0D"/>
    <pageSetUpPr fitToPage="true"/>
  </sheetPr>
  <dimension ref="B1:H14"/>
  <sheetViews>
    <sheetView showFormulas="false" showGridLines="fals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8.78515625" defaultRowHeight="14.25" zeroHeight="false" outlineLevelRow="0" outlineLevelCol="0"/>
  <cols>
    <col collapsed="false" customWidth="true" hidden="false" outlineLevel="0" max="1" min="1" style="1" width="2.66"/>
    <col collapsed="false" customWidth="true" hidden="false" outlineLevel="0" max="2" min="2" style="1" width="18.22"/>
    <col collapsed="false" customWidth="true" hidden="false" outlineLevel="0" max="8" min="3" style="1" width="17.66"/>
    <col collapsed="false" customWidth="true" hidden="false" outlineLevel="0" max="9" min="9" style="1" width="2.66"/>
    <col collapsed="false" customWidth="false" hidden="false" outlineLevel="0" max="16384" min="10" style="1" width="8.78"/>
  </cols>
  <sheetData>
    <row r="1" customFormat="false" ht="60" hidden="false" customHeight="true" outlineLevel="0" collapsed="false">
      <c r="B1" s="22" t="str">
        <f aca="false">"December "&amp;CalendarYear</f>
        <v>December 2025</v>
      </c>
      <c r="C1" s="3"/>
      <c r="D1" s="3"/>
      <c r="E1" s="3"/>
      <c r="F1" s="3"/>
      <c r="G1" s="3"/>
      <c r="H1" s="23"/>
    </row>
    <row r="2" customFormat="false" ht="21.75" hidden="false" customHeight="true" outlineLevel="0" collapsed="false">
      <c r="B2" s="7" t="str">
        <f aca="false">IF(WeekStart="SUNDAY", "SUNDAY","MONDAY")</f>
        <v>SUNDAY</v>
      </c>
      <c r="C2" s="8" t="str">
        <f aca="false">UPPER(TEXT(C3,"dddd"))</f>
        <v>MONDAY</v>
      </c>
      <c r="D2" s="8" t="str">
        <f aca="false">UPPER(TEXT(D3,"dddd"))</f>
        <v>TUESDAY</v>
      </c>
      <c r="E2" s="8" t="str">
        <f aca="false">UPPER(TEXT(E3,"dddd"))</f>
        <v>WEDNESDAY</v>
      </c>
      <c r="F2" s="8" t="str">
        <f aca="false">UPPER(TEXT(F3,"dddd"))</f>
        <v>THURSDAY</v>
      </c>
      <c r="G2" s="8" t="str">
        <f aca="false">UPPER(TEXT(G3,"dddd"))</f>
        <v>FRIDAY</v>
      </c>
      <c r="H2" s="8" t="str">
        <f aca="false">UPPER(TEXT(H3,"dddd"))</f>
        <v>SATURDAY</v>
      </c>
    </row>
    <row r="3" customFormat="false" ht="19.5" hidden="false" customHeight="true" outlineLevel="0" collapsed="false">
      <c r="B3" s="12" t="n">
        <f aca="false" t="array" ref="B3:H3">DaysAndWeeks+DATE(CalendarYear,12,1)-WEEKDAY(DATE(CalendarYear,12,1),(WeekStart="Monday")+1)+1</f>
        <v>45991</v>
      </c>
      <c r="C3" s="12" t="n">
        <v>45992</v>
      </c>
      <c r="D3" s="12" t="n">
        <v>45993</v>
      </c>
      <c r="E3" s="12" t="n">
        <v>45994</v>
      </c>
      <c r="F3" s="12" t="n">
        <v>45995</v>
      </c>
      <c r="G3" s="12" t="n">
        <v>45996</v>
      </c>
      <c r="H3" s="12" t="n">
        <v>45997</v>
      </c>
    </row>
    <row r="4" customFormat="false" ht="57.75" hidden="false" customHeight="true" outlineLevel="0" collapsed="false">
      <c r="B4" s="15"/>
      <c r="C4" s="15"/>
      <c r="D4" s="15"/>
      <c r="E4" s="15"/>
      <c r="F4" s="15"/>
      <c r="G4" s="15"/>
      <c r="H4" s="15"/>
    </row>
    <row r="5" customFormat="false" ht="19.5" hidden="false" customHeight="true" outlineLevel="0" collapsed="false">
      <c r="B5" s="24" t="n">
        <f aca="false" t="array" ref="B5:H5">DaysAndWeeks+DATE(CalendarYear,12,1)-WEEKDAY(DATE(CalendarYear,12,1),(WeekStart="Monday")+1)+8</f>
        <v>45998</v>
      </c>
      <c r="C5" s="24" t="n">
        <v>45999</v>
      </c>
      <c r="D5" s="24" t="n">
        <v>46000</v>
      </c>
      <c r="E5" s="24" t="n">
        <v>46001</v>
      </c>
      <c r="F5" s="24" t="n">
        <v>46002</v>
      </c>
      <c r="G5" s="24" t="n">
        <v>46003</v>
      </c>
      <c r="H5" s="24" t="n">
        <v>46004</v>
      </c>
    </row>
    <row r="6" customFormat="false" ht="57.75" hidden="false" customHeight="true" outlineLevel="0" collapsed="false">
      <c r="B6" s="18"/>
      <c r="C6" s="18"/>
      <c r="D6" s="18"/>
      <c r="E6" s="18"/>
      <c r="F6" s="18"/>
      <c r="G6" s="18"/>
      <c r="H6" s="18"/>
    </row>
    <row r="7" customFormat="false" ht="19.5" hidden="false" customHeight="true" outlineLevel="0" collapsed="false">
      <c r="B7" s="12" t="n">
        <f aca="false" t="array" ref="B7:H7">DaysAndWeeks+DATE(CalendarYear,12,1)-WEEKDAY(DATE(CalendarYear,12,1),(WeekStart="Monday")+1)+15</f>
        <v>46005</v>
      </c>
      <c r="C7" s="12" t="n">
        <v>46006</v>
      </c>
      <c r="D7" s="12" t="n">
        <v>46007</v>
      </c>
      <c r="E7" s="12" t="n">
        <v>46008</v>
      </c>
      <c r="F7" s="12" t="n">
        <v>46009</v>
      </c>
      <c r="G7" s="12" t="n">
        <v>46010</v>
      </c>
      <c r="H7" s="12" t="n">
        <v>46011</v>
      </c>
    </row>
    <row r="8" customFormat="false" ht="57.75" hidden="false" customHeight="true" outlineLevel="0" collapsed="false">
      <c r="B8" s="15"/>
      <c r="C8" s="15"/>
      <c r="D8" s="15"/>
      <c r="E8" s="15"/>
      <c r="F8" s="15"/>
      <c r="G8" s="15"/>
      <c r="H8" s="15"/>
    </row>
    <row r="9" customFormat="false" ht="19.5" hidden="false" customHeight="true" outlineLevel="0" collapsed="false">
      <c r="B9" s="24" t="n">
        <f aca="false" t="array" ref="B9:H9">DaysAndWeeks+DATE(CalendarYear,12,1)-WEEKDAY(DATE(CalendarYear,12,1),(WeekStart="Monday")+1)+22</f>
        <v>46012</v>
      </c>
      <c r="C9" s="24" t="n">
        <v>46013</v>
      </c>
      <c r="D9" s="24" t="n">
        <v>46014</v>
      </c>
      <c r="E9" s="24" t="n">
        <v>46015</v>
      </c>
      <c r="F9" s="24" t="n">
        <v>46016</v>
      </c>
      <c r="G9" s="24" t="n">
        <v>46017</v>
      </c>
      <c r="H9" s="24" t="n">
        <v>46018</v>
      </c>
    </row>
    <row r="10" customFormat="false" ht="57.75" hidden="false" customHeight="true" outlineLevel="0" collapsed="false">
      <c r="B10" s="18"/>
      <c r="C10" s="18"/>
      <c r="D10" s="18"/>
      <c r="E10" s="18"/>
      <c r="F10" s="18"/>
      <c r="G10" s="18"/>
      <c r="H10" s="18"/>
    </row>
    <row r="11" customFormat="false" ht="19.5" hidden="false" customHeight="true" outlineLevel="0" collapsed="false">
      <c r="B11" s="12" t="n">
        <f aca="false" t="array" ref="B11:H11">DaysAndWeeks+DATE(CalendarYear,12,1)-WEEKDAY(DATE(CalendarYear,12,1),(WeekStart="Monday")+1)+29</f>
        <v>46019</v>
      </c>
      <c r="C11" s="12" t="n">
        <v>46020</v>
      </c>
      <c r="D11" s="12" t="n">
        <v>46021</v>
      </c>
      <c r="E11" s="12" t="n">
        <v>46022</v>
      </c>
      <c r="F11" s="12" t="n">
        <v>46023</v>
      </c>
      <c r="G11" s="12" t="n">
        <v>46024</v>
      </c>
      <c r="H11" s="12" t="n">
        <v>46025</v>
      </c>
    </row>
    <row r="12" customFormat="false" ht="57.75" hidden="false" customHeight="true" outlineLevel="0" collapsed="false">
      <c r="B12" s="15"/>
      <c r="C12" s="15"/>
      <c r="D12" s="15"/>
      <c r="E12" s="15"/>
      <c r="F12" s="15"/>
      <c r="G12" s="15"/>
      <c r="H12" s="15"/>
    </row>
    <row r="13" customFormat="false" ht="19.5" hidden="false" customHeight="true" outlineLevel="0" collapsed="false">
      <c r="B13" s="24" t="n">
        <f aca="false" t="array" ref="B13:C13">DaysAndWeeks+DATE(CalendarYear,12,1)-WEEKDAY(DATE(CalendarYear,12,1),(WeekStart="Monday")+1)+36</f>
        <v>46026</v>
      </c>
      <c r="C13" s="24" t="n">
        <v>46027</v>
      </c>
      <c r="D13" s="20" t="s">
        <v>4</v>
      </c>
      <c r="E13" s="21"/>
      <c r="F13" s="21"/>
      <c r="G13" s="21"/>
      <c r="H13" s="21"/>
    </row>
    <row r="14" customFormat="false" ht="57.75" hidden="false" customHeight="true" outlineLevel="0" collapsed="false">
      <c r="B14" s="18"/>
      <c r="C14" s="18"/>
      <c r="D14" s="20"/>
      <c r="E14" s="21"/>
      <c r="F14" s="21"/>
      <c r="G14" s="21"/>
      <c r="H14" s="21"/>
    </row>
  </sheetData>
  <mergeCells count="2">
    <mergeCell ref="D13:D14"/>
    <mergeCell ref="E13:H14"/>
  </mergeCells>
  <conditionalFormatting sqref="B3:G3">
    <cfRule type="expression" priority="2" aboveAverage="0" equalAverage="0" bottom="0" percent="0" rank="0" text="" dxfId="22">
      <formula>DAY(B3)&gt;8</formula>
    </cfRule>
  </conditionalFormatting>
  <conditionalFormatting sqref="B11:H11 B13:C13">
    <cfRule type="expression" priority="3" aboveAverage="0" equalAverage="0" bottom="0" percent="0" rank="0" text="" dxfId="23">
      <formula>AND(DAY(B11)&gt;=1,DAY(B11)&lt;=15)</formula>
    </cfRule>
  </conditionalFormatting>
  <dataValidations count="8">
    <dataValidation allowBlank="true" errorStyle="stop" operator="between" prompt="This row &amp; rows 6, 8, 10, 12, &amp; 14 are cells for entering daily notes related to the calendar day in the cell above" showDropDown="false" showErrorMessage="true" showInputMessage="true" sqref="B4" type="none">
      <formula1>0</formula1>
      <formula2>0</formula2>
    </dataValidation>
    <dataValidation allowBlank="true" errorStyle="stop" operator="between" prompt="Enter Notes in this cell" showDropDown="false" showErrorMessage="true" showInputMessage="true" sqref="E13:H14" type="none">
      <formula1>0</formula1>
      <formula2>0</formula2>
    </dataValidation>
    <dataValidation allowBlank="true" errorStyle="stop" operator="between" prompt="Enter Notes in the cell at right" showDropDown="false" showErrorMessage="true" showInputMessage="true" sqref="D13:D14" type="none">
      <formula1>0</formula1>
      <formula2>0</formula2>
    </dataValidation>
    <dataValidation allowBlank="true" errorStyle="stop" operator="between" prompt="This row &amp; rows 5, 7, 9, 11 &amp; 13 contain calendar days of the week. If this cell doesn’t contain the number 1, then it is a day from the previous month. Enter notes in cell E13" showDropDown="false" showErrorMessage="true" showInputMessage="true" sqref="B3" type="none">
      <formula1>0</formula1>
      <formula2>0</formula2>
    </dataValidation>
    <dataValidation allowBlank="true" errorStyle="stop" operator="between" prompt="Automatically determined weekday" showDropDown="false" showErrorMessage="true" showInputMessage="true" sqref="C2:H2" type="none">
      <formula1>0</formula1>
      <formula2>0</formula2>
    </dataValidation>
    <dataValidation allowBlank="true" errorStyle="stop" operator="between" prompt="The year in this cell is automatically updated based on year entered in January worksheet. Calendar below has dates for previous and next month with lighter font shade" showDropDown="false" showErrorMessage="true" showInputMessage="true" sqref="B1" type="none">
      <formula1>0</formula1>
      <formula2>0</formula2>
    </dataValidation>
    <dataValidation allowBlank="true" errorStyle="stop" operator="between" prompt="This row contains weekday names for this calendar. This cell contains the starting day of the week. To change week start day, select a new weekday in January worksheet cell K3" showDropDown="false" showErrorMessage="true" showInputMessage="true" sqref="B2" type="none">
      <formula1>0</formula1>
      <formula2>0</formula2>
    </dataValidation>
    <dataValidation allowBlank="true" errorStyle="stop" operator="between" prompt="December month calendar" showDropDown="false" showErrorMessage="true" showInputMessage="true" sqref="A1" type="none">
      <formula1>0</formula1>
      <formula2>0</formula2>
    </dataValidation>
  </dataValidations>
  <printOptions headings="false" gridLines="false" gridLinesSet="true" horizontalCentered="true" verticalCentered="true"/>
  <pageMargins left="0.25" right="0.25" top="0.5" bottom="0.5" header="0.511811023622047" footer="0.511811023622047"/>
  <pageSetup paperSize="1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Metadata/LabelInfo.xml><?xml version="1.0" encoding="utf-8"?>
<clbl:labelList xmlns:clbl="http://schemas.microsoft.com/office/2020/mipLabelMetadata"/>
</file>

<file path=docProps/app.xml><?xml version="1.0" encoding="utf-8"?>
<Properties xmlns="http://schemas.openxmlformats.org/officeDocument/2006/extended-properties" xmlns:vt="http://schemas.openxmlformats.org/officeDocument/2006/docPropsVTypes">
  <Template>TM02930051</Template>
  <TotalTime>1586</TotalTime>
  <Application>LibreOffice/7.6.2.1$Windows_X86_64 LibreOffice_project/56f7684011345957bbf33a7ee678afaf4d2ba333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2023-11-28T06:55:35Z</dcterms:created>
  <dc:creator/>
  <dc:description/>
  <dc:language>en-GB</dc:language>
  <cp:lastModifiedBy/>
  <dcterms:modified xsi:type="dcterms:W3CDTF">2025-06-29T17:36:45Z</dcterms:modified>
  <cp:revision>20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0x01010079F111ED35F8CC479449609E8A0923A6</vt:lpwstr>
  </property>
</Properties>
</file>