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5153375eb96a5fed/"/>
    </mc:Choice>
  </mc:AlternateContent>
  <xr:revisionPtr revIDLastSave="48" documentId="11_3C1F63DB8106059B11DCB7930B6AE7F96B12EA9D" xr6:coauthVersionLast="47" xr6:coauthVersionMax="47" xr10:uidLastSave="{91F5CC11-5BFA-40DD-8769-BC92C3F1DCFF}"/>
  <bookViews>
    <workbookView xWindow="-110" yWindow="-110" windowWidth="19420" windowHeight="10300" tabRatio="500" activeTab="9" xr2:uid="{00000000-000D-0000-FFFF-FFFF0000000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</sheets>
  <definedNames>
    <definedName name="CalendarYear">January!$K$2</definedName>
    <definedName name="DaysAndWeeks">{0,1,2,3,4,5,6} + {0;1;2;3;4;5}*7</definedName>
    <definedName name="_xlnm.Print_Area" localSheetId="0">January!$A$1:$H$14</definedName>
    <definedName name="WeekStart">January!$K$3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" i="12" l="1"/>
  <c r="B2" i="11"/>
  <c r="B2" i="10"/>
  <c r="B2" i="9"/>
  <c r="B2" i="8"/>
  <c r="B2" i="7"/>
  <c r="B2" i="6"/>
  <c r="B2" i="5"/>
  <c r="B2" i="4"/>
  <c r="B2" i="3"/>
  <c r="B2" i="2"/>
  <c r="K2" i="1"/>
  <c r="B1" i="1" s="1"/>
  <c r="B2" i="1"/>
  <c r="B13" i="12" l="1" a="1"/>
  <c r="B11" i="12" a="1"/>
  <c r="B9" i="12" a="1"/>
  <c r="B7" i="12" a="1"/>
  <c r="B5" i="12" a="1"/>
  <c r="B3" i="12" a="1"/>
  <c r="B1" i="12"/>
  <c r="B13" i="11" a="1"/>
  <c r="B11" i="11" a="1"/>
  <c r="B9" i="11" a="1"/>
  <c r="B7" i="11" a="1"/>
  <c r="B5" i="11" a="1"/>
  <c r="B3" i="11" a="1"/>
  <c r="B1" i="11"/>
  <c r="B13" i="10" a="1"/>
  <c r="B11" i="10" a="1"/>
  <c r="B9" i="10" a="1"/>
  <c r="B7" i="10" a="1"/>
  <c r="B5" i="10" a="1"/>
  <c r="B3" i="10" a="1"/>
  <c r="B1" i="10"/>
  <c r="B13" i="9" a="1"/>
  <c r="B11" i="9" a="1"/>
  <c r="B9" i="9" a="1"/>
  <c r="B7" i="9" a="1"/>
  <c r="B5" i="9" a="1"/>
  <c r="B3" i="9" a="1"/>
  <c r="B1" i="9"/>
  <c r="B13" i="8" a="1"/>
  <c r="B11" i="8" a="1"/>
  <c r="B9" i="8" a="1"/>
  <c r="B7" i="8" a="1"/>
  <c r="B5" i="8" a="1"/>
  <c r="B3" i="8" a="1"/>
  <c r="B1" i="8"/>
  <c r="B13" i="7" a="1"/>
  <c r="B11" i="7" a="1"/>
  <c r="B9" i="7" a="1"/>
  <c r="B7" i="7" a="1"/>
  <c r="B5" i="7" a="1"/>
  <c r="B3" i="7" a="1"/>
  <c r="B1" i="7"/>
  <c r="B13" i="6" a="1"/>
  <c r="B11" i="6" a="1"/>
  <c r="B9" i="6" a="1"/>
  <c r="B7" i="6" a="1"/>
  <c r="B5" i="6" a="1"/>
  <c r="B3" i="6" a="1"/>
  <c r="B1" i="6"/>
  <c r="B13" i="5" a="1"/>
  <c r="B11" i="5" a="1"/>
  <c r="B9" i="5" a="1"/>
  <c r="B7" i="5" a="1"/>
  <c r="B5" i="5" a="1"/>
  <c r="B3" i="5" a="1"/>
  <c r="B1" i="5"/>
  <c r="B13" i="4" a="1"/>
  <c r="B11" i="4" a="1"/>
  <c r="B9" i="4" a="1"/>
  <c r="B7" i="4" a="1"/>
  <c r="B5" i="4" a="1"/>
  <c r="B3" i="4" a="1"/>
  <c r="B1" i="4"/>
  <c r="B13" i="3" a="1"/>
  <c r="B11" i="3" a="1"/>
  <c r="B9" i="3" a="1"/>
  <c r="B7" i="3" a="1"/>
  <c r="B5" i="3" a="1"/>
  <c r="B3" i="3" a="1"/>
  <c r="B1" i="3"/>
  <c r="B13" i="2" a="1"/>
  <c r="B11" i="2" a="1"/>
  <c r="B9" i="2" a="1"/>
  <c r="B7" i="2" a="1"/>
  <c r="B5" i="2" a="1"/>
  <c r="B3" i="2" a="1"/>
  <c r="B1" i="2"/>
  <c r="B13" i="1" a="1"/>
  <c r="B11" i="1" a="1"/>
  <c r="B9" i="1" a="1"/>
  <c r="B7" i="1" a="1"/>
  <c r="B5" i="1" a="1"/>
  <c r="B3" i="1" a="1"/>
  <c r="H3" i="1" l="1"/>
  <c r="H2" i="1" s="1"/>
  <c r="G3" i="1"/>
  <c r="G2" i="1" s="1"/>
  <c r="F3" i="1"/>
  <c r="F2" i="1" s="1"/>
  <c r="E3" i="1"/>
  <c r="E2" i="1" s="1"/>
  <c r="D3" i="1"/>
  <c r="D2" i="1" s="1"/>
  <c r="C3" i="1"/>
  <c r="C2" i="1" s="1"/>
  <c r="B3" i="1"/>
  <c r="H5" i="1"/>
  <c r="G5" i="1"/>
  <c r="F5" i="1"/>
  <c r="E5" i="1"/>
  <c r="D5" i="1"/>
  <c r="C5" i="1"/>
  <c r="B5" i="1"/>
  <c r="H7" i="1"/>
  <c r="G7" i="1"/>
  <c r="F7" i="1"/>
  <c r="E7" i="1"/>
  <c r="D7" i="1"/>
  <c r="C7" i="1"/>
  <c r="B7" i="1"/>
  <c r="H9" i="1"/>
  <c r="G9" i="1"/>
  <c r="F9" i="1"/>
  <c r="E9" i="1"/>
  <c r="D9" i="1"/>
  <c r="C9" i="1"/>
  <c r="B9" i="1"/>
  <c r="H11" i="1"/>
  <c r="G11" i="1"/>
  <c r="F11" i="1"/>
  <c r="E11" i="1"/>
  <c r="D11" i="1"/>
  <c r="C11" i="1"/>
  <c r="B11" i="1"/>
  <c r="C13" i="1"/>
  <c r="B13" i="1"/>
  <c r="H3" i="2"/>
  <c r="H2" i="2" s="1"/>
  <c r="G3" i="2"/>
  <c r="G2" i="2" s="1"/>
  <c r="F3" i="2"/>
  <c r="F2" i="2" s="1"/>
  <c r="E3" i="2"/>
  <c r="E2" i="2" s="1"/>
  <c r="D3" i="2"/>
  <c r="D2" i="2" s="1"/>
  <c r="C3" i="2"/>
  <c r="C2" i="2" s="1"/>
  <c r="B3" i="2"/>
  <c r="H5" i="2"/>
  <c r="G5" i="2"/>
  <c r="F5" i="2"/>
  <c r="E5" i="2"/>
  <c r="D5" i="2"/>
  <c r="C5" i="2"/>
  <c r="B5" i="2"/>
  <c r="H7" i="2"/>
  <c r="G7" i="2"/>
  <c r="F7" i="2"/>
  <c r="E7" i="2"/>
  <c r="D7" i="2"/>
  <c r="C7" i="2"/>
  <c r="B7" i="2"/>
  <c r="H9" i="2"/>
  <c r="G9" i="2"/>
  <c r="F9" i="2"/>
  <c r="E9" i="2"/>
  <c r="D9" i="2"/>
  <c r="C9" i="2"/>
  <c r="B9" i="2"/>
  <c r="H11" i="2"/>
  <c r="G11" i="2"/>
  <c r="F11" i="2"/>
  <c r="E11" i="2"/>
  <c r="D11" i="2"/>
  <c r="C11" i="2"/>
  <c r="B11" i="2"/>
  <c r="C13" i="2"/>
  <c r="B13" i="2"/>
  <c r="H3" i="3"/>
  <c r="H2" i="3" s="1"/>
  <c r="G3" i="3"/>
  <c r="G2" i="3" s="1"/>
  <c r="F3" i="3"/>
  <c r="F2" i="3" s="1"/>
  <c r="E3" i="3"/>
  <c r="E2" i="3" s="1"/>
  <c r="D3" i="3"/>
  <c r="D2" i="3" s="1"/>
  <c r="C3" i="3"/>
  <c r="C2" i="3" s="1"/>
  <c r="B3" i="3"/>
  <c r="H5" i="3"/>
  <c r="G5" i="3"/>
  <c r="F5" i="3"/>
  <c r="E5" i="3"/>
  <c r="D5" i="3"/>
  <c r="C5" i="3"/>
  <c r="B5" i="3"/>
  <c r="H7" i="3"/>
  <c r="G7" i="3"/>
  <c r="F7" i="3"/>
  <c r="E7" i="3"/>
  <c r="D7" i="3"/>
  <c r="C7" i="3"/>
  <c r="B7" i="3"/>
  <c r="H9" i="3"/>
  <c r="G9" i="3"/>
  <c r="F9" i="3"/>
  <c r="E9" i="3"/>
  <c r="D9" i="3"/>
  <c r="C9" i="3"/>
  <c r="B9" i="3"/>
  <c r="H11" i="3"/>
  <c r="G11" i="3"/>
  <c r="F11" i="3"/>
  <c r="E11" i="3"/>
  <c r="D11" i="3"/>
  <c r="C11" i="3"/>
  <c r="B11" i="3"/>
  <c r="C13" i="3"/>
  <c r="B13" i="3"/>
  <c r="H3" i="4"/>
  <c r="H2" i="4" s="1"/>
  <c r="G3" i="4"/>
  <c r="G2" i="4" s="1"/>
  <c r="F3" i="4"/>
  <c r="F2" i="4" s="1"/>
  <c r="E3" i="4"/>
  <c r="E2" i="4" s="1"/>
  <c r="D3" i="4"/>
  <c r="D2" i="4" s="1"/>
  <c r="C3" i="4"/>
  <c r="C2" i="4" s="1"/>
  <c r="B3" i="4"/>
  <c r="H5" i="4"/>
  <c r="G5" i="4"/>
  <c r="F5" i="4"/>
  <c r="E5" i="4"/>
  <c r="D5" i="4"/>
  <c r="C5" i="4"/>
  <c r="B5" i="4"/>
  <c r="H7" i="4"/>
  <c r="G7" i="4"/>
  <c r="F7" i="4"/>
  <c r="E7" i="4"/>
  <c r="D7" i="4"/>
  <c r="C7" i="4"/>
  <c r="B7" i="4"/>
  <c r="H9" i="4"/>
  <c r="G9" i="4"/>
  <c r="F9" i="4"/>
  <c r="E9" i="4"/>
  <c r="D9" i="4"/>
  <c r="C9" i="4"/>
  <c r="B9" i="4"/>
  <c r="H11" i="4"/>
  <c r="G11" i="4"/>
  <c r="F11" i="4"/>
  <c r="E11" i="4"/>
  <c r="D11" i="4"/>
  <c r="C11" i="4"/>
  <c r="B11" i="4"/>
  <c r="C13" i="4"/>
  <c r="B13" i="4"/>
  <c r="H3" i="5"/>
  <c r="H2" i="5" s="1"/>
  <c r="G3" i="5"/>
  <c r="G2" i="5" s="1"/>
  <c r="F3" i="5"/>
  <c r="F2" i="5" s="1"/>
  <c r="E3" i="5"/>
  <c r="E2" i="5" s="1"/>
  <c r="D3" i="5"/>
  <c r="D2" i="5" s="1"/>
  <c r="C3" i="5"/>
  <c r="C2" i="5" s="1"/>
  <c r="B3" i="5"/>
  <c r="H5" i="5"/>
  <c r="G5" i="5"/>
  <c r="F5" i="5"/>
  <c r="E5" i="5"/>
  <c r="D5" i="5"/>
  <c r="C5" i="5"/>
  <c r="B5" i="5"/>
  <c r="H7" i="5"/>
  <c r="G7" i="5"/>
  <c r="F7" i="5"/>
  <c r="E7" i="5"/>
  <c r="D7" i="5"/>
  <c r="C7" i="5"/>
  <c r="B7" i="5"/>
  <c r="H9" i="5"/>
  <c r="G9" i="5"/>
  <c r="F9" i="5"/>
  <c r="E9" i="5"/>
  <c r="D9" i="5"/>
  <c r="C9" i="5"/>
  <c r="B9" i="5"/>
  <c r="H11" i="5"/>
  <c r="G11" i="5"/>
  <c r="F11" i="5"/>
  <c r="E11" i="5"/>
  <c r="D11" i="5"/>
  <c r="C11" i="5"/>
  <c r="B11" i="5"/>
  <c r="C13" i="5"/>
  <c r="B13" i="5"/>
  <c r="H3" i="6"/>
  <c r="H2" i="6" s="1"/>
  <c r="G3" i="6"/>
  <c r="G2" i="6" s="1"/>
  <c r="F3" i="6"/>
  <c r="F2" i="6" s="1"/>
  <c r="E3" i="6"/>
  <c r="E2" i="6" s="1"/>
  <c r="D3" i="6"/>
  <c r="D2" i="6" s="1"/>
  <c r="C3" i="6"/>
  <c r="C2" i="6" s="1"/>
  <c r="B3" i="6"/>
  <c r="H5" i="6"/>
  <c r="G5" i="6"/>
  <c r="F5" i="6"/>
  <c r="E5" i="6"/>
  <c r="D5" i="6"/>
  <c r="C5" i="6"/>
  <c r="B5" i="6"/>
  <c r="H7" i="6"/>
  <c r="G7" i="6"/>
  <c r="F7" i="6"/>
  <c r="E7" i="6"/>
  <c r="D7" i="6"/>
  <c r="C7" i="6"/>
  <c r="B7" i="6"/>
  <c r="H9" i="6"/>
  <c r="G9" i="6"/>
  <c r="F9" i="6"/>
  <c r="E9" i="6"/>
  <c r="D9" i="6"/>
  <c r="C9" i="6"/>
  <c r="B9" i="6"/>
  <c r="H11" i="6"/>
  <c r="G11" i="6"/>
  <c r="F11" i="6"/>
  <c r="E11" i="6"/>
  <c r="D11" i="6"/>
  <c r="C11" i="6"/>
  <c r="B11" i="6"/>
  <c r="C13" i="6"/>
  <c r="B13" i="6"/>
  <c r="H3" i="7"/>
  <c r="H2" i="7" s="1"/>
  <c r="G3" i="7"/>
  <c r="G2" i="7" s="1"/>
  <c r="F3" i="7"/>
  <c r="F2" i="7" s="1"/>
  <c r="E3" i="7"/>
  <c r="E2" i="7" s="1"/>
  <c r="D3" i="7"/>
  <c r="D2" i="7" s="1"/>
  <c r="C3" i="7"/>
  <c r="C2" i="7" s="1"/>
  <c r="B3" i="7"/>
  <c r="H5" i="7"/>
  <c r="G5" i="7"/>
  <c r="F5" i="7"/>
  <c r="E5" i="7"/>
  <c r="D5" i="7"/>
  <c r="C5" i="7"/>
  <c r="B5" i="7"/>
  <c r="H7" i="7"/>
  <c r="G7" i="7"/>
  <c r="F7" i="7"/>
  <c r="E7" i="7"/>
  <c r="D7" i="7"/>
  <c r="C7" i="7"/>
  <c r="B7" i="7"/>
  <c r="H9" i="7"/>
  <c r="G9" i="7"/>
  <c r="F9" i="7"/>
  <c r="E9" i="7"/>
  <c r="D9" i="7"/>
  <c r="C9" i="7"/>
  <c r="B9" i="7"/>
  <c r="H11" i="7"/>
  <c r="G11" i="7"/>
  <c r="F11" i="7"/>
  <c r="E11" i="7"/>
  <c r="D11" i="7"/>
  <c r="C11" i="7"/>
  <c r="B11" i="7"/>
  <c r="C13" i="7"/>
  <c r="B13" i="7"/>
  <c r="H3" i="8"/>
  <c r="H2" i="8" s="1"/>
  <c r="G3" i="8"/>
  <c r="G2" i="8" s="1"/>
  <c r="F3" i="8"/>
  <c r="F2" i="8" s="1"/>
  <c r="E3" i="8"/>
  <c r="E2" i="8" s="1"/>
  <c r="D3" i="8"/>
  <c r="D2" i="8" s="1"/>
  <c r="C3" i="8"/>
  <c r="C2" i="8" s="1"/>
  <c r="B3" i="8"/>
  <c r="H5" i="8"/>
  <c r="G5" i="8"/>
  <c r="F5" i="8"/>
  <c r="E5" i="8"/>
  <c r="D5" i="8"/>
  <c r="C5" i="8"/>
  <c r="B5" i="8"/>
  <c r="H7" i="8"/>
  <c r="G7" i="8"/>
  <c r="F7" i="8"/>
  <c r="E7" i="8"/>
  <c r="D7" i="8"/>
  <c r="C7" i="8"/>
  <c r="B7" i="8"/>
  <c r="H9" i="8"/>
  <c r="G9" i="8"/>
  <c r="F9" i="8"/>
  <c r="E9" i="8"/>
  <c r="D9" i="8"/>
  <c r="C9" i="8"/>
  <c r="B9" i="8"/>
  <c r="H11" i="8"/>
  <c r="G11" i="8"/>
  <c r="F11" i="8"/>
  <c r="E11" i="8"/>
  <c r="D11" i="8"/>
  <c r="C11" i="8"/>
  <c r="B11" i="8"/>
  <c r="C13" i="8"/>
  <c r="B13" i="8"/>
  <c r="H3" i="9"/>
  <c r="H2" i="9" s="1"/>
  <c r="G3" i="9"/>
  <c r="G2" i="9" s="1"/>
  <c r="F3" i="9"/>
  <c r="F2" i="9" s="1"/>
  <c r="E3" i="9"/>
  <c r="E2" i="9" s="1"/>
  <c r="D3" i="9"/>
  <c r="D2" i="9" s="1"/>
  <c r="C3" i="9"/>
  <c r="C2" i="9" s="1"/>
  <c r="B3" i="9"/>
  <c r="H5" i="9"/>
  <c r="G5" i="9"/>
  <c r="F5" i="9"/>
  <c r="E5" i="9"/>
  <c r="D5" i="9"/>
  <c r="C5" i="9"/>
  <c r="B5" i="9"/>
  <c r="H7" i="9"/>
  <c r="G7" i="9"/>
  <c r="F7" i="9"/>
  <c r="E7" i="9"/>
  <c r="D7" i="9"/>
  <c r="C7" i="9"/>
  <c r="B7" i="9"/>
  <c r="H9" i="9"/>
  <c r="G9" i="9"/>
  <c r="F9" i="9"/>
  <c r="E9" i="9"/>
  <c r="D9" i="9"/>
  <c r="C9" i="9"/>
  <c r="B9" i="9"/>
  <c r="H11" i="9"/>
  <c r="G11" i="9"/>
  <c r="F11" i="9"/>
  <c r="E11" i="9"/>
  <c r="D11" i="9"/>
  <c r="C11" i="9"/>
  <c r="B11" i="9"/>
  <c r="C13" i="9"/>
  <c r="B13" i="9"/>
  <c r="H3" i="10"/>
  <c r="H2" i="10" s="1"/>
  <c r="G3" i="10"/>
  <c r="G2" i="10" s="1"/>
  <c r="F3" i="10"/>
  <c r="F2" i="10" s="1"/>
  <c r="E3" i="10"/>
  <c r="E2" i="10" s="1"/>
  <c r="D3" i="10"/>
  <c r="D2" i="10" s="1"/>
  <c r="C3" i="10"/>
  <c r="C2" i="10" s="1"/>
  <c r="B3" i="10"/>
  <c r="H5" i="10"/>
  <c r="G5" i="10"/>
  <c r="F5" i="10"/>
  <c r="E5" i="10"/>
  <c r="D5" i="10"/>
  <c r="C5" i="10"/>
  <c r="B5" i="10"/>
  <c r="H7" i="10"/>
  <c r="G7" i="10"/>
  <c r="F7" i="10"/>
  <c r="E7" i="10"/>
  <c r="D7" i="10"/>
  <c r="C7" i="10"/>
  <c r="B7" i="10"/>
  <c r="H9" i="10"/>
  <c r="G9" i="10"/>
  <c r="F9" i="10"/>
  <c r="E9" i="10"/>
  <c r="D9" i="10"/>
  <c r="C9" i="10"/>
  <c r="B9" i="10"/>
  <c r="H11" i="10"/>
  <c r="G11" i="10"/>
  <c r="F11" i="10"/>
  <c r="E11" i="10"/>
  <c r="D11" i="10"/>
  <c r="C11" i="10"/>
  <c r="B11" i="10"/>
  <c r="C13" i="10"/>
  <c r="B13" i="10"/>
  <c r="H3" i="11"/>
  <c r="H2" i="11" s="1"/>
  <c r="G3" i="11"/>
  <c r="G2" i="11" s="1"/>
  <c r="F3" i="11"/>
  <c r="F2" i="11" s="1"/>
  <c r="E3" i="11"/>
  <c r="E2" i="11" s="1"/>
  <c r="D3" i="11"/>
  <c r="D2" i="11" s="1"/>
  <c r="C3" i="11"/>
  <c r="C2" i="11" s="1"/>
  <c r="B3" i="11"/>
  <c r="H5" i="11"/>
  <c r="G5" i="11"/>
  <c r="F5" i="11"/>
  <c r="E5" i="11"/>
  <c r="D5" i="11"/>
  <c r="C5" i="11"/>
  <c r="B5" i="11"/>
  <c r="H7" i="11"/>
  <c r="G7" i="11"/>
  <c r="F7" i="11"/>
  <c r="E7" i="11"/>
  <c r="D7" i="11"/>
  <c r="C7" i="11"/>
  <c r="B7" i="11"/>
  <c r="H9" i="11"/>
  <c r="G9" i="11"/>
  <c r="F9" i="11"/>
  <c r="E9" i="11"/>
  <c r="D9" i="11"/>
  <c r="C9" i="11"/>
  <c r="B9" i="11"/>
  <c r="H11" i="11"/>
  <c r="G11" i="11"/>
  <c r="F11" i="11"/>
  <c r="E11" i="11"/>
  <c r="D11" i="11"/>
  <c r="C11" i="11"/>
  <c r="B11" i="11"/>
  <c r="C13" i="11"/>
  <c r="B13" i="11"/>
  <c r="H3" i="12"/>
  <c r="H2" i="12" s="1"/>
  <c r="G3" i="12"/>
  <c r="G2" i="12" s="1"/>
  <c r="F3" i="12"/>
  <c r="F2" i="12" s="1"/>
  <c r="E3" i="12"/>
  <c r="E2" i="12" s="1"/>
  <c r="D3" i="12"/>
  <c r="D2" i="12" s="1"/>
  <c r="C3" i="12"/>
  <c r="C2" i="12" s="1"/>
  <c r="B3" i="12"/>
  <c r="H5" i="12"/>
  <c r="G5" i="12"/>
  <c r="F5" i="12"/>
  <c r="E5" i="12"/>
  <c r="D5" i="12"/>
  <c r="C5" i="12"/>
  <c r="B5" i="12"/>
  <c r="H7" i="12"/>
  <c r="G7" i="12"/>
  <c r="F7" i="12"/>
  <c r="E7" i="12"/>
  <c r="D7" i="12"/>
  <c r="C7" i="12"/>
  <c r="B7" i="12"/>
  <c r="H9" i="12"/>
  <c r="G9" i="12"/>
  <c r="F9" i="12"/>
  <c r="E9" i="12"/>
  <c r="D9" i="12"/>
  <c r="C9" i="12"/>
  <c r="B9" i="12"/>
  <c r="H11" i="12"/>
  <c r="G11" i="12"/>
  <c r="F11" i="12"/>
  <c r="E11" i="12"/>
  <c r="D11" i="12"/>
  <c r="C11" i="12"/>
  <c r="B11" i="12"/>
  <c r="C13" i="12"/>
  <c r="B13" i="12"/>
</calcChain>
</file>

<file path=xl/sharedStrings.xml><?xml version="1.0" encoding="utf-8"?>
<sst xmlns="http://schemas.openxmlformats.org/spreadsheetml/2006/main" count="65" uniqueCount="11">
  <si>
    <t>CALENDAR SETTINGS</t>
  </si>
  <si>
    <t>YEAR</t>
  </si>
  <si>
    <t>WEEK START</t>
  </si>
  <si>
    <t>SUNDAY</t>
  </si>
  <si>
    <t>NOTES</t>
  </si>
  <si>
    <t>2pm Friendly v  Queensferry       (5 Rinks)</t>
  </si>
  <si>
    <t>2pm Scottish Top Ten (4 Rinks) 6.30pm BS Mixed Pairs (4 Rinks)</t>
  </si>
  <si>
    <t>AGM 7PM</t>
  </si>
  <si>
    <t xml:space="preserve"> </t>
  </si>
  <si>
    <t xml:space="preserve">  </t>
  </si>
  <si>
    <t>West Fife Ladies v Clackmannan (6 Rinks) 6pm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</si>
</sst>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3" x14ac:knownFonts="1">
    <font>
      <sz val="11"/>
      <color theme="1" tint="0.24988555558946501"/>
      <name val="Sylfaen"/>
      <family val="2"/>
      <charset val="1"/>
    </font>
    <font>
      <sz val="11"/>
      <color theme="1" tint="0.3498947111423078"/>
      <name val="Sylfaen"/>
      <family val="2"/>
      <charset val="1"/>
    </font>
    <font>
      <sz val="12"/>
      <color theme="4" tint="-0.249977111117893"/>
      <name val="Sylfaen"/>
      <family val="1"/>
      <charset val="1"/>
    </font>
    <font>
      <sz val="11"/>
      <color theme="1" tint="0.24988555558946501"/>
      <name val="Sylfaen"/>
      <family val="1"/>
      <charset val="1"/>
    </font>
    <font>
      <sz val="35"/>
      <color theme="4"/>
      <name val="Sylfaen"/>
      <family val="2"/>
      <charset val="1"/>
    </font>
    <font>
      <sz val="35"/>
      <color theme="4"/>
      <name val="Sylfaen"/>
      <family val="1"/>
      <charset val="1"/>
    </font>
    <font>
      <sz val="11"/>
      <color theme="4" tint="-0.249977111117893"/>
      <name val="Sylfaen"/>
      <family val="2"/>
      <charset val="1"/>
    </font>
    <font>
      <sz val="11"/>
      <color theme="4" tint="-0.249977111117893"/>
      <name val="Sylfaen"/>
      <family val="1"/>
      <charset val="1"/>
    </font>
    <font>
      <sz val="10"/>
      <name val="Sylfaen"/>
      <family val="1"/>
      <charset val="1"/>
    </font>
    <font>
      <sz val="11"/>
      <color theme="1" tint="0.3498947111423078"/>
      <name val="Sylfaen"/>
      <family val="1"/>
      <charset val="1"/>
    </font>
    <font>
      <b/>
      <sz val="11"/>
      <color theme="1" tint="0.3498947111423078"/>
      <name val="Sylfaen"/>
      <family val="1"/>
      <charset val="1"/>
    </font>
    <font>
      <b/>
      <sz val="11"/>
      <color theme="1" tint="0.3498947111423078"/>
      <name val="Sylfaen"/>
      <family val="2"/>
      <charset val="1"/>
    </font>
    <font>
      <sz val="11"/>
      <color theme="1" tint="0.24988555558946501"/>
      <name val="Sylfaen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2"/>
        <bgColor rgb="FFFFFFFF"/>
      </patternFill>
    </fill>
    <fill>
      <patternFill patternType="solid">
        <fgColor rgb="FFFFFFFF"/>
        <bgColor rgb="FFF6F6F1"/>
      </patternFill>
    </fill>
  </fills>
  <borders count="2">
    <border>
      <left/>
      <right/>
      <top/>
      <bottom/>
      <diagonal/>
    </border>
    <border>
      <left/>
      <right/>
      <top/>
      <bottom style="medium">
        <color theme="4" tint="-0.249977111117893"/>
      </bottom>
      <diagonal/>
    </border>
  </borders>
  <cellStyleXfs count="9">
    <xf numFmtId="0" fontId="0" fillId="0" borderId="0">
      <alignment vertical="top"/>
    </xf>
    <xf numFmtId="0" fontId="12" fillId="2" borderId="0" applyBorder="0">
      <alignment vertical="top"/>
    </xf>
    <xf numFmtId="164" fontId="1" fillId="0" borderId="0">
      <alignment horizontal="left" indent="1"/>
    </xf>
    <xf numFmtId="0" fontId="2" fillId="0" borderId="0">
      <alignment horizontal="left" indent="1"/>
    </xf>
    <xf numFmtId="0" fontId="4" fillId="0" borderId="0" applyBorder="0" applyProtection="0">
      <alignment vertical="center"/>
    </xf>
    <xf numFmtId="0" fontId="6" fillId="0" borderId="1" applyProtection="0">
      <alignment horizontal="left" vertical="center" indent="1"/>
    </xf>
    <xf numFmtId="0" fontId="6" fillId="0" borderId="0" applyProtection="0"/>
    <xf numFmtId="0" fontId="12" fillId="0" borderId="0" applyProtection="0"/>
    <xf numFmtId="0" fontId="11" fillId="2" borderId="0" applyBorder="0" applyProtection="0">
      <alignment horizontal="left" vertical="top" wrapText="1" indent="1"/>
    </xf>
  </cellStyleXfs>
  <cellXfs count="22">
    <xf numFmtId="0" fontId="0" fillId="0" borderId="0" xfId="0">
      <alignment vertical="top"/>
    </xf>
    <xf numFmtId="0" fontId="3" fillId="0" borderId="0" xfId="0" applyFont="1">
      <alignment vertical="top"/>
    </xf>
    <xf numFmtId="0" fontId="5" fillId="3" borderId="0" xfId="4" applyFont="1" applyFill="1" applyBorder="1" applyProtection="1">
      <alignment vertical="center"/>
    </xf>
    <xf numFmtId="0" fontId="7" fillId="3" borderId="0" xfId="5" applyFont="1" applyFill="1" applyBorder="1" applyAlignment="1" applyProtection="1">
      <alignment vertical="center"/>
    </xf>
    <xf numFmtId="0" fontId="5" fillId="3" borderId="0" xfId="4" applyFont="1" applyFill="1" applyBorder="1" applyAlignment="1" applyProtection="1">
      <alignment horizontal="left" vertical="center"/>
    </xf>
    <xf numFmtId="0" fontId="3" fillId="3" borderId="0" xfId="0" applyFont="1" applyFill="1">
      <alignment vertical="top"/>
    </xf>
    <xf numFmtId="0" fontId="7" fillId="3" borderId="0" xfId="6" applyFont="1" applyFill="1" applyProtection="1"/>
    <xf numFmtId="0" fontId="7" fillId="0" borderId="1" xfId="5" applyFont="1" applyProtection="1">
      <alignment horizontal="left" vertical="center" indent="1"/>
    </xf>
    <xf numFmtId="0" fontId="8" fillId="0" borderId="0" xfId="0" applyFont="1">
      <alignment vertical="top"/>
    </xf>
    <xf numFmtId="0" fontId="3" fillId="0" borderId="0" xfId="7" applyFont="1" applyProtection="1"/>
    <xf numFmtId="164" fontId="9" fillId="0" borderId="0" xfId="2" applyFont="1">
      <alignment horizontal="left" indent="1"/>
    </xf>
    <xf numFmtId="0" fontId="3" fillId="0" borderId="0" xfId="0" applyFont="1" applyAlignment="1">
      <alignment horizontal="left" indent="1"/>
    </xf>
    <xf numFmtId="0" fontId="2" fillId="0" borderId="0" xfId="3">
      <alignment horizontal="left" indent="1"/>
    </xf>
    <xf numFmtId="0" fontId="3" fillId="0" borderId="0" xfId="0" applyFont="1" applyAlignment="1">
      <alignment horizontal="left" vertical="top" wrapText="1" indent="1"/>
    </xf>
    <xf numFmtId="164" fontId="3" fillId="0" borderId="0" xfId="0" applyNumberFormat="1" applyFont="1">
      <alignment vertical="top"/>
    </xf>
    <xf numFmtId="164" fontId="9" fillId="2" borderId="0" xfId="1" applyNumberFormat="1" applyFont="1" applyBorder="1" applyAlignment="1">
      <alignment horizontal="left" wrapText="1" indent="1"/>
    </xf>
    <xf numFmtId="0" fontId="3" fillId="2" borderId="0" xfId="1" applyFont="1" applyBorder="1" applyAlignment="1">
      <alignment horizontal="left" vertical="top" wrapText="1" indent="1"/>
    </xf>
    <xf numFmtId="0" fontId="3" fillId="3" borderId="0" xfId="0" applyFont="1" applyFill="1" applyAlignment="1">
      <alignment horizontal="right"/>
    </xf>
    <xf numFmtId="0" fontId="5" fillId="0" borderId="0" xfId="4" applyFont="1" applyBorder="1" applyAlignment="1" applyProtection="1">
      <alignment horizontal="right" vertical="center"/>
    </xf>
    <xf numFmtId="164" fontId="9" fillId="2" borderId="0" xfId="1" applyNumberFormat="1" applyFont="1" applyBorder="1" applyAlignment="1">
      <alignment horizontal="left" indent="1"/>
    </xf>
    <xf numFmtId="0" fontId="10" fillId="2" borderId="0" xfId="8" applyFont="1" applyBorder="1" applyProtection="1">
      <alignment horizontal="left" vertical="top" wrapText="1" indent="1"/>
    </xf>
    <xf numFmtId="0" fontId="3" fillId="2" borderId="0" xfId="1" applyFont="1" applyBorder="1" applyAlignment="1">
      <alignment vertical="top" wrapText="1"/>
    </xf>
  </cellXfs>
  <cellStyles count="9">
    <cellStyle name="Banded" xfId="1" xr:uid="{00000000-0005-0000-0000-000006000000}"/>
    <cellStyle name="Day" xfId="2" xr:uid="{00000000-0005-0000-0000-000007000000}"/>
    <cellStyle name="Excel Built-in Heading 1" xfId="5" xr:uid="{00000000-0005-0000-0000-00000A000000}"/>
    <cellStyle name="Excel Built-in Heading 2" xfId="6" xr:uid="{00000000-0005-0000-0000-00000B000000}"/>
    <cellStyle name="Excel Built-in Heading 3" xfId="7" xr:uid="{00000000-0005-0000-0000-00000C000000}"/>
    <cellStyle name="Excel Built-in Heading 4" xfId="8" xr:uid="{00000000-0005-0000-0000-00000D000000}"/>
    <cellStyle name="Excel Built-in Title" xfId="4" xr:uid="{00000000-0005-0000-0000-000009000000}"/>
    <cellStyle name="Normal" xfId="0" builtinId="0"/>
    <cellStyle name="Settings Entry" xfId="3" xr:uid="{00000000-0005-0000-0000-000008000000}"/>
  </cellStyles>
  <dxfs count="24"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  <dxf>
      <font>
        <color rgb="FFBFBFB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669933"/>
      <rgbColor rgb="FF800080"/>
      <rgbColor rgb="FF008080"/>
      <rgbColor rgb="FFBFBFBF"/>
      <rgbColor rgb="FF808080"/>
      <rgbColor rgb="FF9999FF"/>
      <rgbColor rgb="FF993366"/>
      <rgbColor rgb="FFF6F6F1"/>
      <rgbColor rgb="FFC2E0A3"/>
      <rgbColor rgb="FF660066"/>
      <rgbColor rgb="FFFF8080"/>
      <rgbColor rgb="FF0066CC"/>
      <rgbColor rgb="FFE3E3D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0F0D1"/>
      <rgbColor rgb="FFFFFF99"/>
      <rgbColor rgb="FF99CCFF"/>
      <rgbColor rgb="FFFF99CC"/>
      <rgbColor rgb="FFCC99FF"/>
      <rgbColor rgb="FFC6C6A7"/>
      <rgbColor rgb="FF3366FF"/>
      <rgbColor rgb="FF33CCCC"/>
      <rgbColor rgb="FFA3D175"/>
      <rgbColor rgb="FFFFCC00"/>
      <rgbColor rgb="FFFF9900"/>
      <rgbColor rgb="FFFF6600"/>
      <rgbColor rgb="FF595959"/>
      <rgbColor rgb="FF94945F"/>
      <rgbColor rgb="FF334D1A"/>
      <rgbColor rgb="FF4D7326"/>
      <rgbColor rgb="FF0D0D0D"/>
      <rgbColor rgb="FF1E1E13"/>
      <rgbColor rgb="FF993300"/>
      <rgbColor rgb="FF993366"/>
      <rgbColor rgb="FF333399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rgbClr val="000000"/>
      </a:dk1>
      <a:lt1>
        <a:srgbClr val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34D1A"/>
    <pageSetUpPr fitToPage="1"/>
  </sheetPr>
  <dimension ref="A1:K14"/>
  <sheetViews>
    <sheetView showGridLines="0" topLeftCell="A9" zoomScaleNormal="100" workbookViewId="0">
      <selection activeCell="H4" sqref="H4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5.6328125" style="1" customWidth="1"/>
    <col min="11" max="11" width="13.6328125" style="1" customWidth="1"/>
    <col min="12" max="16384" width="8.7265625" style="1"/>
  </cols>
  <sheetData>
    <row r="1" spans="1:11" s="5" customFormat="1" ht="60" customHeight="1" x14ac:dyDescent="0.35">
      <c r="A1" s="1"/>
      <c r="B1" s="2" t="str">
        <f ca="1">"January "&amp;CalendarYear</f>
        <v>January 2026</v>
      </c>
      <c r="C1" s="3"/>
      <c r="D1" s="3"/>
      <c r="E1" s="3"/>
      <c r="F1" s="3"/>
      <c r="G1" s="3"/>
      <c r="H1" s="4"/>
      <c r="J1" s="6" t="s">
        <v>0</v>
      </c>
    </row>
    <row r="2" spans="1:11" s="8" customFormat="1" ht="21.75" customHeight="1" x14ac:dyDescent="0.4">
      <c r="A2" s="1"/>
      <c r="B2" s="7" t="str">
        <f>WeekStart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  <c r="J2" s="9" t="s">
        <v>1</v>
      </c>
      <c r="K2" s="12">
        <f ca="1">IF(MONTH(TODAY())=12,YEAR(TODAY())+1,YEAR(TODAY()))</f>
        <v>2026</v>
      </c>
    </row>
    <row r="3" spans="1:11" s="11" customFormat="1" ht="19.5" customHeight="1" x14ac:dyDescent="0.4">
      <c r="A3" s="1"/>
      <c r="B3" s="10">
        <f t="array" aca="1" ref="B3:H3" ca="1">DaysAndWeeks+DATE(CalendarYear,1,1)-WEEKDAY(DATE(CalendarYear,1,1),(WeekStart="Monday")+1)+1</f>
        <v>46019</v>
      </c>
      <c r="C3" s="10">
        <f ca="1"/>
        <v>46020</v>
      </c>
      <c r="D3" s="10">
        <f ca="1"/>
        <v>46021</v>
      </c>
      <c r="E3" s="10">
        <f ca="1"/>
        <v>46022</v>
      </c>
      <c r="F3" s="10">
        <f ca="1"/>
        <v>46023</v>
      </c>
      <c r="G3" s="10">
        <f ca="1"/>
        <v>46024</v>
      </c>
      <c r="H3" s="10">
        <f ca="1"/>
        <v>46025</v>
      </c>
      <c r="J3" s="9" t="s">
        <v>2</v>
      </c>
      <c r="K3" s="12" t="s">
        <v>3</v>
      </c>
    </row>
    <row r="4" spans="1:11" ht="57.75" customHeight="1" x14ac:dyDescent="0.35">
      <c r="B4" s="13"/>
      <c r="C4" s="13"/>
      <c r="D4" s="13"/>
      <c r="E4" s="13"/>
      <c r="F4" s="13"/>
      <c r="G4" s="13"/>
      <c r="H4" s="13"/>
      <c r="J4" s="14"/>
    </row>
    <row r="5" spans="1:11" s="11" customFormat="1" ht="19.5" customHeight="1" x14ac:dyDescent="0.35">
      <c r="A5" s="1"/>
      <c r="B5" s="15">
        <f t="array" aca="1" ref="B5:H5" ca="1">DaysAndWeeks+DATE(CalendarYear,1,1)-WEEKDAY(DATE(CalendarYear,1,1),(WeekStart="Monday")+1)+8</f>
        <v>46026</v>
      </c>
      <c r="C5" s="15">
        <f ca="1"/>
        <v>46027</v>
      </c>
      <c r="D5" s="15">
        <f ca="1"/>
        <v>46028</v>
      </c>
      <c r="E5" s="15">
        <f ca="1"/>
        <v>46029</v>
      </c>
      <c r="F5" s="15">
        <f ca="1"/>
        <v>46030</v>
      </c>
      <c r="G5" s="15">
        <f ca="1"/>
        <v>46031</v>
      </c>
      <c r="H5" s="15">
        <f ca="1"/>
        <v>46032</v>
      </c>
    </row>
    <row r="6" spans="1:11" ht="57.75" customHeight="1" x14ac:dyDescent="0.35">
      <c r="B6" s="16"/>
      <c r="C6" s="16"/>
      <c r="D6" s="16"/>
      <c r="E6" s="16"/>
      <c r="F6" s="16"/>
      <c r="G6" s="16"/>
      <c r="H6" s="16"/>
      <c r="J6" s="17"/>
    </row>
    <row r="7" spans="1:11" s="11" customFormat="1" ht="19.5" customHeight="1" x14ac:dyDescent="0.35">
      <c r="A7" s="1"/>
      <c r="B7" s="10">
        <f t="array" aca="1" ref="B7:H7" ca="1">DaysAndWeeks+DATE(CalendarYear,1,1)-WEEKDAY(DATE(CalendarYear,1,1),(WeekStart="Monday")+1)+15</f>
        <v>46033</v>
      </c>
      <c r="C7" s="10">
        <f ca="1"/>
        <v>46034</v>
      </c>
      <c r="D7" s="10">
        <f ca="1"/>
        <v>46035</v>
      </c>
      <c r="E7" s="10">
        <f ca="1"/>
        <v>46036</v>
      </c>
      <c r="F7" s="10">
        <f ca="1"/>
        <v>46037</v>
      </c>
      <c r="G7" s="10">
        <f ca="1"/>
        <v>46038</v>
      </c>
      <c r="H7" s="10">
        <f ca="1"/>
        <v>46039</v>
      </c>
      <c r="J7" s="17"/>
    </row>
    <row r="8" spans="1:11" ht="57.75" customHeight="1" x14ac:dyDescent="0.35">
      <c r="B8" s="13"/>
      <c r="C8" s="13"/>
      <c r="D8" s="13"/>
      <c r="E8" s="13"/>
      <c r="F8" s="13"/>
      <c r="G8" s="13"/>
      <c r="H8" s="13"/>
    </row>
    <row r="9" spans="1:11" s="11" customFormat="1" ht="19.5" customHeight="1" x14ac:dyDescent="0.35">
      <c r="A9" s="1"/>
      <c r="B9" s="15">
        <f t="array" aca="1" ref="B9:H9" ca="1">DaysAndWeeks+DATE(CalendarYear,1,1)-WEEKDAY(DATE(CalendarYear,1,1),(WeekStart="Monday")+1)+22</f>
        <v>46040</v>
      </c>
      <c r="C9" s="15">
        <f ca="1"/>
        <v>46041</v>
      </c>
      <c r="D9" s="15">
        <f ca="1"/>
        <v>46042</v>
      </c>
      <c r="E9" s="15">
        <f ca="1"/>
        <v>46043</v>
      </c>
      <c r="F9" s="15">
        <f ca="1"/>
        <v>46044</v>
      </c>
      <c r="G9" s="15">
        <f ca="1"/>
        <v>46045</v>
      </c>
      <c r="H9" s="15">
        <f ca="1"/>
        <v>46046</v>
      </c>
    </row>
    <row r="10" spans="1:11" ht="57.75" customHeight="1" x14ac:dyDescent="0.35">
      <c r="B10" s="16"/>
      <c r="C10" s="16"/>
      <c r="D10" s="16"/>
      <c r="E10" s="16"/>
      <c r="F10" s="16"/>
      <c r="G10" s="16"/>
      <c r="H10" s="16"/>
    </row>
    <row r="11" spans="1:11" s="11" customFormat="1" ht="19.5" customHeight="1" x14ac:dyDescent="0.35">
      <c r="A11" s="1"/>
      <c r="B11" s="10">
        <f t="array" aca="1" ref="B11:H11" ca="1">DaysAndWeeks+DATE(CalendarYear,1,1)-WEEKDAY(DATE(CalendarYear,1,1),(WeekStart="Monday")+1)+29</f>
        <v>46047</v>
      </c>
      <c r="C11" s="10">
        <f ca="1"/>
        <v>46048</v>
      </c>
      <c r="D11" s="10">
        <f ca="1"/>
        <v>46049</v>
      </c>
      <c r="E11" s="10">
        <f ca="1"/>
        <v>46050</v>
      </c>
      <c r="F11" s="10">
        <f ca="1"/>
        <v>46051</v>
      </c>
      <c r="G11" s="10">
        <f ca="1"/>
        <v>46052</v>
      </c>
      <c r="H11" s="10">
        <f ca="1"/>
        <v>46053</v>
      </c>
    </row>
    <row r="12" spans="1:11" ht="57.75" customHeight="1" x14ac:dyDescent="0.35">
      <c r="B12" s="13"/>
      <c r="C12" s="13"/>
      <c r="D12" s="13"/>
      <c r="E12" s="13"/>
      <c r="F12" s="13"/>
      <c r="G12" s="13"/>
      <c r="H12" s="13"/>
    </row>
    <row r="13" spans="1:11" s="11" customFormat="1" ht="19.5" customHeight="1" x14ac:dyDescent="0.35">
      <c r="A13" s="1"/>
      <c r="B13" s="15">
        <f t="array" aca="1" ref="B13:C13" ca="1">DaysAndWeeks+DATE(CalendarYear,1,1)-WEEKDAY(DATE(CalendarYear,1,1),(WeekStart="Monday")+1)+36</f>
        <v>46054</v>
      </c>
      <c r="C13" s="15">
        <f ca="1"/>
        <v>46055</v>
      </c>
      <c r="D13" s="20" t="s">
        <v>4</v>
      </c>
      <c r="E13" s="21"/>
      <c r="F13" s="21"/>
      <c r="G13" s="21"/>
      <c r="H13" s="21"/>
    </row>
    <row r="14" spans="1:11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23" priority="2">
      <formula>DAY(B3)&gt;8</formula>
    </cfRule>
  </conditionalFormatting>
  <conditionalFormatting sqref="B11:H11 B13:C13">
    <cfRule type="expression" dxfId="22" priority="3">
      <formula>AND(DAY(B11)&gt;=1,DAY(B11)&lt;=15)</formula>
    </cfRule>
  </conditionalFormatting>
  <dataValidations count="13">
    <dataValidation allowBlank="1" showInputMessage="1" showErrorMessage="1" prompt="This row &amp; rows 6, 8, 10, 12, &amp; 14 are cells for entering daily notes related to the calendar day in the cell above" sqref="B4" xr:uid="{00000000-0002-0000-0000-000000000000}">
      <formula1>0</formula1>
      <formula2>0</formula2>
    </dataValidation>
    <dataValidation allowBlank="1" showInputMessage="1" showErrorMessage="1" prompt="Enter Notes in this cell" sqref="E13:H14" xr:uid="{00000000-0002-0000-0000-000001000000}">
      <formula1>0</formula1>
      <formula2>0</formula2>
    </dataValidation>
    <dataValidation allowBlank="1" showInputMessage="1" showErrorMessage="1" prompt="Enter Notes in the cell at right" sqref="D13:D14" xr:uid="{00000000-0002-0000-00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3000000}">
      <formula1>0</formula1>
      <formula2>0</formula2>
    </dataValidation>
    <dataValidation allowBlank="1" showInputMessage="1" showErrorMessage="1" prompt="Automatically determined weekday" sqref="C2:H2" xr:uid="{00000000-0002-0000-0000-000004000000}">
      <formula1>0</formula1>
      <formula2>0</formula2>
    </dataValidation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K3" xr:uid="{00000000-0002-0000-0000-000005000000}">
      <formula1>"SUNDAY,MONDAY"</formula1>
      <formula2>0</formula2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" sqref="A1" xr:uid="{00000000-0002-0000-0000-000006000000}">
      <formula1>0</formula1>
      <formula2>0</formula2>
    </dataValidation>
    <dataValidation allowBlank="1" showInputMessage="1" showErrorMessage="1" prompt="Enter year and select calendar start day in cells below. These Calendar Settings cells will not print" sqref="J1" xr:uid="{00000000-0002-0000-0000-000007000000}">
      <formula1>0</formula1>
      <formula2>0</formula2>
    </dataValidation>
    <dataValidation allowBlank="1" showInputMessage="1" showErrorMessage="1" prompt="Enter year in cell at right" sqref="J2" xr:uid="{00000000-0002-0000-0000-000008000000}">
      <formula1>0</formula1>
      <formula2>0</formula2>
    </dataValidation>
    <dataValidation allowBlank="1" showInputMessage="1" showErrorMessage="1" prompt="Select week start day in cell at right" sqref="J3" xr:uid="{00000000-0002-0000-0000-000009000000}">
      <formula1>0</formula1>
      <formula2>0</formula2>
    </dataValidation>
    <dataValidation allowBlank="1" showInputMessage="1" showErrorMessage="1" prompt="Enter year in this cell" sqref="K2" xr:uid="{00000000-0002-0000-0000-00000A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enter a new weekday in cell K3, in this worksheet" sqref="B2" xr:uid="{00000000-0002-0000-0000-00000B000000}">
      <formula1>0</formula1>
      <formula2>0</formula2>
    </dataValidation>
    <dataValidation allowBlank="1" showInputMessage="1" showErrorMessage="1" prompt="The year in this cell is automatically updated based on the year entered in cell K2. Calendar below has dates for previous and next month with lighter font shade" sqref="B1" xr:uid="{00000000-0002-0000-0000-00000C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4945F"/>
    <pageSetUpPr fitToPage="1"/>
  </sheetPr>
  <dimension ref="B1:H14"/>
  <sheetViews>
    <sheetView showGridLines="0" tabSelected="1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6384" width="8.7265625" style="1"/>
  </cols>
  <sheetData>
    <row r="1" spans="2:8" ht="60" customHeight="1" x14ac:dyDescent="0.35">
      <c r="B1" s="2" t="str">
        <f ca="1">"October "&amp;CalendarYear</f>
        <v>October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DaysAndWeeks+DATE(CalendarYear,10,1)-WEEKDAY(DATE(CalendarYear,10,1),(WeekStart="Monday")+1)+1</f>
        <v>46292</v>
      </c>
      <c r="C3" s="10">
        <f ca="1"/>
        <v>46293</v>
      </c>
      <c r="D3" s="10">
        <f ca="1"/>
        <v>46294</v>
      </c>
      <c r="E3" s="10">
        <f ca="1"/>
        <v>46295</v>
      </c>
      <c r="F3" s="10">
        <f ca="1"/>
        <v>46296</v>
      </c>
      <c r="G3" s="10">
        <f ca="1"/>
        <v>46297</v>
      </c>
      <c r="H3" s="10">
        <f ca="1"/>
        <v>46298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DaysAndWeeks+DATE(CalendarYear,10,1)-WEEKDAY(DATE(CalendarYear,10,1),(WeekStart="Monday")+1)+8</f>
        <v>46299</v>
      </c>
      <c r="C5" s="19">
        <f ca="1"/>
        <v>46300</v>
      </c>
      <c r="D5" s="19">
        <f ca="1"/>
        <v>46301</v>
      </c>
      <c r="E5" s="19">
        <f ca="1"/>
        <v>46302</v>
      </c>
      <c r="F5" s="19">
        <f ca="1"/>
        <v>46303</v>
      </c>
      <c r="G5" s="19">
        <f ca="1"/>
        <v>46304</v>
      </c>
      <c r="H5" s="19">
        <f ca="1"/>
        <v>46305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DaysAndWeeks+DATE(CalendarYear,10,1)-WEEKDAY(DATE(CalendarYear,10,1),(WeekStart="Monday")+1)+15</f>
        <v>46306</v>
      </c>
      <c r="C7" s="10">
        <f ca="1"/>
        <v>46307</v>
      </c>
      <c r="D7" s="10">
        <f ca="1"/>
        <v>46308</v>
      </c>
      <c r="E7" s="10">
        <f ca="1"/>
        <v>46309</v>
      </c>
      <c r="F7" s="10">
        <f ca="1"/>
        <v>46310</v>
      </c>
      <c r="G7" s="10">
        <f ca="1"/>
        <v>46311</v>
      </c>
      <c r="H7" s="10">
        <f ca="1"/>
        <v>46312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DaysAndWeeks+DATE(CalendarYear,10,1)-WEEKDAY(DATE(CalendarYear,10,1),(WeekStart="Monday")+1)+22</f>
        <v>46313</v>
      </c>
      <c r="C9" s="19">
        <f ca="1"/>
        <v>46314</v>
      </c>
      <c r="D9" s="19">
        <f ca="1"/>
        <v>46315</v>
      </c>
      <c r="E9" s="19">
        <f ca="1"/>
        <v>46316</v>
      </c>
      <c r="F9" s="19">
        <f ca="1"/>
        <v>46317</v>
      </c>
      <c r="G9" s="19">
        <f ca="1"/>
        <v>46318</v>
      </c>
      <c r="H9" s="19">
        <f ca="1"/>
        <v>46319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DaysAndWeeks+DATE(CalendarYear,10,1)-WEEKDAY(DATE(CalendarYear,10,1),(WeekStart="Monday")+1)+29</f>
        <v>46320</v>
      </c>
      <c r="C11" s="10">
        <f ca="1"/>
        <v>46321</v>
      </c>
      <c r="D11" s="10">
        <f ca="1"/>
        <v>46322</v>
      </c>
      <c r="E11" s="10">
        <f ca="1"/>
        <v>46323</v>
      </c>
      <c r="F11" s="10">
        <f ca="1"/>
        <v>46324</v>
      </c>
      <c r="G11" s="10">
        <f ca="1"/>
        <v>46325</v>
      </c>
      <c r="H11" s="10">
        <f ca="1"/>
        <v>46326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DaysAndWeeks+DATE(CalendarYear,10,1)-WEEKDAY(DATE(CalendarYear,10,1),(WeekStart="Monday")+1)+36</f>
        <v>46327</v>
      </c>
      <c r="C13" s="19">
        <f ca="1"/>
        <v>46328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5" priority="2">
      <formula>DAY(B3)&gt;8</formula>
    </cfRule>
  </conditionalFormatting>
  <conditionalFormatting sqref="B11:H11 B13:C13">
    <cfRule type="expression" dxfId="4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900-000000000000}">
      <formula1>0</formula1>
      <formula2>0</formula2>
    </dataValidation>
    <dataValidation allowBlank="1" showInputMessage="1" showErrorMessage="1" prompt="Enter Notes in this cell" sqref="E13:H14" xr:uid="{00000000-0002-0000-0900-000001000000}">
      <formula1>0</formula1>
      <formula2>0</formula2>
    </dataValidation>
    <dataValidation allowBlank="1" showInputMessage="1" showErrorMessage="1" prompt="Enter Notes in the cell at right" sqref="D13:D14" xr:uid="{00000000-0002-0000-09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3000000}">
      <formula1>0</formula1>
      <formula2>0</formula2>
    </dataValidation>
    <dataValidation allowBlank="1" showInputMessage="1" showErrorMessage="1" prompt="Automatically determined weekday" sqref="C2:H2" xr:uid="{00000000-0002-0000-09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9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900-000006000000}">
      <formula1>0</formula1>
      <formula2>0</formula2>
    </dataValidation>
    <dataValidation allowBlank="1" showInputMessage="1" showErrorMessage="1" prompt="October month calendar" sqref="A1" xr:uid="{00000000-0002-0000-09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1E1E13"/>
    <pageSetUpPr fitToPage="1"/>
  </sheetPr>
  <dimension ref="B1:H14"/>
  <sheetViews>
    <sheetView showGridLines="0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6384" width="8.7265625" style="1"/>
  </cols>
  <sheetData>
    <row r="1" spans="2:8" ht="60" customHeight="1" x14ac:dyDescent="0.35">
      <c r="B1" s="2" t="str">
        <f ca="1">"November "&amp;CalendarYear</f>
        <v>November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DaysAndWeeks+DATE(CalendarYear,11,1)-WEEKDAY(DATE(CalendarYear,11,1),(WeekStart="Monday")+1)+1</f>
        <v>46327</v>
      </c>
      <c r="C3" s="10">
        <f ca="1"/>
        <v>46328</v>
      </c>
      <c r="D3" s="10">
        <f ca="1"/>
        <v>46329</v>
      </c>
      <c r="E3" s="10">
        <f ca="1"/>
        <v>46330</v>
      </c>
      <c r="F3" s="10">
        <f ca="1"/>
        <v>46331</v>
      </c>
      <c r="G3" s="10">
        <f ca="1"/>
        <v>46332</v>
      </c>
      <c r="H3" s="10">
        <f ca="1"/>
        <v>46333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DaysAndWeeks+DATE(CalendarYear,11,1)-WEEKDAY(DATE(CalendarYear,11,1),(WeekStart="Monday")+1)+8</f>
        <v>46334</v>
      </c>
      <c r="C5" s="19">
        <f ca="1"/>
        <v>46335</v>
      </c>
      <c r="D5" s="19">
        <f ca="1"/>
        <v>46336</v>
      </c>
      <c r="E5" s="19">
        <f ca="1"/>
        <v>46337</v>
      </c>
      <c r="F5" s="19">
        <f ca="1"/>
        <v>46338</v>
      </c>
      <c r="G5" s="19">
        <f ca="1"/>
        <v>46339</v>
      </c>
      <c r="H5" s="19">
        <f ca="1"/>
        <v>46340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DaysAndWeeks+DATE(CalendarYear,11,1)-WEEKDAY(DATE(CalendarYear,11,1),(WeekStart="Monday")+1)+15</f>
        <v>46341</v>
      </c>
      <c r="C7" s="10">
        <f ca="1"/>
        <v>46342</v>
      </c>
      <c r="D7" s="10">
        <f ca="1"/>
        <v>46343</v>
      </c>
      <c r="E7" s="10">
        <f ca="1"/>
        <v>46344</v>
      </c>
      <c r="F7" s="10">
        <f ca="1"/>
        <v>46345</v>
      </c>
      <c r="G7" s="10">
        <f ca="1"/>
        <v>46346</v>
      </c>
      <c r="H7" s="10">
        <f ca="1"/>
        <v>46347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DaysAndWeeks+DATE(CalendarYear,11,1)-WEEKDAY(DATE(CalendarYear,11,1),(WeekStart="Monday")+1)+22</f>
        <v>46348</v>
      </c>
      <c r="C9" s="19">
        <f ca="1"/>
        <v>46349</v>
      </c>
      <c r="D9" s="19">
        <f ca="1"/>
        <v>46350</v>
      </c>
      <c r="E9" s="19">
        <f ca="1"/>
        <v>46351</v>
      </c>
      <c r="F9" s="19">
        <f ca="1"/>
        <v>46352</v>
      </c>
      <c r="G9" s="19">
        <f ca="1"/>
        <v>46353</v>
      </c>
      <c r="H9" s="19">
        <f ca="1"/>
        <v>46354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DaysAndWeeks+DATE(CalendarYear,11,1)-WEEKDAY(DATE(CalendarYear,11,1),(WeekStart="Monday")+1)+29</f>
        <v>46355</v>
      </c>
      <c r="C11" s="10">
        <f ca="1"/>
        <v>46356</v>
      </c>
      <c r="D11" s="10">
        <f ca="1"/>
        <v>46357</v>
      </c>
      <c r="E11" s="10">
        <f ca="1"/>
        <v>46358</v>
      </c>
      <c r="F11" s="10">
        <f ca="1"/>
        <v>46359</v>
      </c>
      <c r="G11" s="10">
        <f ca="1"/>
        <v>46360</v>
      </c>
      <c r="H11" s="10">
        <f ca="1"/>
        <v>46361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DaysAndWeeks+DATE(CalendarYear,11,1)-WEEKDAY(DATE(CalendarYear,11,1),(WeekStart="Monday")+1)+36</f>
        <v>46362</v>
      </c>
      <c r="C13" s="19">
        <f ca="1"/>
        <v>46363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3" priority="2">
      <formula>DAY(B3)&gt;8</formula>
    </cfRule>
  </conditionalFormatting>
  <conditionalFormatting sqref="B11:H11 B13:C13">
    <cfRule type="expression" dxfId="2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A00-000000000000}">
      <formula1>0</formula1>
      <formula2>0</formula2>
    </dataValidation>
    <dataValidation allowBlank="1" showInputMessage="1" showErrorMessage="1" prompt="Enter Notes in this cell" sqref="E13:H14" xr:uid="{00000000-0002-0000-0A00-000001000000}">
      <formula1>0</formula1>
      <formula2>0</formula2>
    </dataValidation>
    <dataValidation allowBlank="1" showInputMessage="1" showErrorMessage="1" prompt="Enter Notes in the cell at right" sqref="D13:D14" xr:uid="{00000000-0002-0000-0A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3000000}">
      <formula1>0</formula1>
      <formula2>0</formula2>
    </dataValidation>
    <dataValidation allowBlank="1" showInputMessage="1" showErrorMessage="1" prompt="Automatically determined weekday" sqref="C2:H2" xr:uid="{00000000-0002-0000-0A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A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A00-000006000000}">
      <formula1>0</formula1>
      <formula2>0</formula2>
    </dataValidation>
    <dataValidation allowBlank="1" showInputMessage="1" showErrorMessage="1" prompt="November month calendar" sqref="A1" xr:uid="{00000000-0002-0000-0A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D0D0D"/>
    <pageSetUpPr fitToPage="1"/>
  </sheetPr>
  <dimension ref="B1:H14"/>
  <sheetViews>
    <sheetView showGridLines="0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6384" width="8.7265625" style="1"/>
  </cols>
  <sheetData>
    <row r="1" spans="2:8" ht="60" customHeight="1" x14ac:dyDescent="0.35">
      <c r="B1" s="2" t="str">
        <f ca="1">"December "&amp;CalendarYear</f>
        <v>December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DaysAndWeeks+DATE(CalendarYear,12,1)-WEEKDAY(DATE(CalendarYear,12,1),(WeekStart="Monday")+1)+1</f>
        <v>46355</v>
      </c>
      <c r="C3" s="10">
        <f ca="1"/>
        <v>46356</v>
      </c>
      <c r="D3" s="10">
        <f ca="1"/>
        <v>46357</v>
      </c>
      <c r="E3" s="10">
        <f ca="1"/>
        <v>46358</v>
      </c>
      <c r="F3" s="10">
        <f ca="1"/>
        <v>46359</v>
      </c>
      <c r="G3" s="10">
        <f ca="1"/>
        <v>46360</v>
      </c>
      <c r="H3" s="10">
        <f ca="1"/>
        <v>46361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DaysAndWeeks+DATE(CalendarYear,12,1)-WEEKDAY(DATE(CalendarYear,12,1),(WeekStart="Monday")+1)+8</f>
        <v>46362</v>
      </c>
      <c r="C5" s="19">
        <f ca="1"/>
        <v>46363</v>
      </c>
      <c r="D5" s="19">
        <f ca="1"/>
        <v>46364</v>
      </c>
      <c r="E5" s="19">
        <f ca="1"/>
        <v>46365</v>
      </c>
      <c r="F5" s="19">
        <f ca="1"/>
        <v>46366</v>
      </c>
      <c r="G5" s="19">
        <f ca="1"/>
        <v>46367</v>
      </c>
      <c r="H5" s="19">
        <f ca="1"/>
        <v>46368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DaysAndWeeks+DATE(CalendarYear,12,1)-WEEKDAY(DATE(CalendarYear,12,1),(WeekStart="Monday")+1)+15</f>
        <v>46369</v>
      </c>
      <c r="C7" s="10">
        <f ca="1"/>
        <v>46370</v>
      </c>
      <c r="D7" s="10">
        <f ca="1"/>
        <v>46371</v>
      </c>
      <c r="E7" s="10">
        <f ca="1"/>
        <v>46372</v>
      </c>
      <c r="F7" s="10">
        <f ca="1"/>
        <v>46373</v>
      </c>
      <c r="G7" s="10">
        <f ca="1"/>
        <v>46374</v>
      </c>
      <c r="H7" s="10">
        <f ca="1"/>
        <v>46375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DaysAndWeeks+DATE(CalendarYear,12,1)-WEEKDAY(DATE(CalendarYear,12,1),(WeekStart="Monday")+1)+22</f>
        <v>46376</v>
      </c>
      <c r="C9" s="19">
        <f ca="1"/>
        <v>46377</v>
      </c>
      <c r="D9" s="19">
        <f ca="1"/>
        <v>46378</v>
      </c>
      <c r="E9" s="19">
        <f ca="1"/>
        <v>46379</v>
      </c>
      <c r="F9" s="19">
        <f ca="1"/>
        <v>46380</v>
      </c>
      <c r="G9" s="19">
        <f ca="1"/>
        <v>46381</v>
      </c>
      <c r="H9" s="19">
        <f ca="1"/>
        <v>46382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DaysAndWeeks+DATE(CalendarYear,12,1)-WEEKDAY(DATE(CalendarYear,12,1),(WeekStart="Monday")+1)+29</f>
        <v>46383</v>
      </c>
      <c r="C11" s="10">
        <f ca="1"/>
        <v>46384</v>
      </c>
      <c r="D11" s="10">
        <f ca="1"/>
        <v>46385</v>
      </c>
      <c r="E11" s="10">
        <f ca="1"/>
        <v>46386</v>
      </c>
      <c r="F11" s="10">
        <f ca="1"/>
        <v>46387</v>
      </c>
      <c r="G11" s="10">
        <f ca="1"/>
        <v>46388</v>
      </c>
      <c r="H11" s="10">
        <f ca="1"/>
        <v>46389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DaysAndWeeks+DATE(CalendarYear,12,1)-WEEKDAY(DATE(CalendarYear,12,1),(WeekStart="Monday")+1)+36</f>
        <v>46390</v>
      </c>
      <c r="C13" s="19">
        <f ca="1"/>
        <v>46391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" priority="2">
      <formula>DAY(B3)&gt;8</formula>
    </cfRule>
  </conditionalFormatting>
  <conditionalFormatting sqref="B11:H11 B13:C13">
    <cfRule type="expression" dxfId="0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B00-000000000000}">
      <formula1>0</formula1>
      <formula2>0</formula2>
    </dataValidation>
    <dataValidation allowBlank="1" showInputMessage="1" showErrorMessage="1" prompt="Enter Notes in this cell" sqref="E13:H14" xr:uid="{00000000-0002-0000-0B00-000001000000}">
      <formula1>0</formula1>
      <formula2>0</formula2>
    </dataValidation>
    <dataValidation allowBlank="1" showInputMessage="1" showErrorMessage="1" prompt="Enter Notes in the cell at right" sqref="D13:D14" xr:uid="{00000000-0002-0000-0B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3000000}">
      <formula1>0</formula1>
      <formula2>0</formula2>
    </dataValidation>
    <dataValidation allowBlank="1" showInputMessage="1" showErrorMessage="1" prompt="Automatically determined weekday" sqref="C2:H2" xr:uid="{00000000-0002-0000-0B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B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B00-000006000000}">
      <formula1>0</formula1>
      <formula2>0</formula2>
    </dataValidation>
    <dataValidation allowBlank="1" showInputMessage="1" showErrorMessage="1" prompt="December month calendar" sqref="A1" xr:uid="{00000000-0002-0000-0B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D7326"/>
    <pageSetUpPr fitToPage="1"/>
  </sheetPr>
  <dimension ref="A1:H14"/>
  <sheetViews>
    <sheetView showGridLines="0" topLeftCell="A5" zoomScaleNormal="100" workbookViewId="0">
      <selection activeCell="E10" sqref="E10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1:8" s="5" customFormat="1" ht="60" customHeight="1" x14ac:dyDescent="0.35">
      <c r="A1" s="1"/>
      <c r="B1" s="2" t="str">
        <f ca="1">"February "&amp;CalendarYear</f>
        <v>February 2026</v>
      </c>
      <c r="C1" s="3"/>
      <c r="D1" s="3"/>
      <c r="E1" s="3"/>
      <c r="F1" s="3"/>
      <c r="G1" s="3"/>
      <c r="H1" s="18"/>
    </row>
    <row r="2" spans="1:8" s="8" customFormat="1" ht="21.75" customHeight="1" x14ac:dyDescent="0.35">
      <c r="A2" s="1"/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1:8" s="11" customFormat="1" ht="19.5" customHeight="1" x14ac:dyDescent="0.35">
      <c r="A3" s="1"/>
      <c r="B3" s="10">
        <f t="array" aca="1" ref="B3:H3" ca="1">DaysAndWeeks+DATE(CalendarYear,2,1)-WEEKDAY(DATE(CalendarYear,2,1),(WeekStart="Monday")+1)+1</f>
        <v>46054</v>
      </c>
      <c r="C3" s="10">
        <f ca="1"/>
        <v>46055</v>
      </c>
      <c r="D3" s="10">
        <f ca="1"/>
        <v>46056</v>
      </c>
      <c r="E3" s="10">
        <f ca="1"/>
        <v>46057</v>
      </c>
      <c r="F3" s="10">
        <f ca="1"/>
        <v>46058</v>
      </c>
      <c r="G3" s="10">
        <f ca="1"/>
        <v>46059</v>
      </c>
      <c r="H3" s="10">
        <f ca="1"/>
        <v>46060</v>
      </c>
    </row>
    <row r="4" spans="1:8" ht="57.75" customHeight="1" x14ac:dyDescent="0.35">
      <c r="B4" s="13"/>
      <c r="C4" s="13"/>
      <c r="D4" s="13"/>
      <c r="E4" s="13"/>
      <c r="F4" s="13"/>
      <c r="G4" s="13"/>
      <c r="H4" s="13"/>
    </row>
    <row r="5" spans="1:8" s="11" customFormat="1" ht="19.5" customHeight="1" x14ac:dyDescent="0.35">
      <c r="A5" s="1"/>
      <c r="B5" s="19">
        <f t="array" aca="1" ref="B5:H5" ca="1">DaysAndWeeks+DATE(CalendarYear,2,1)-WEEKDAY(DATE(CalendarYear,2,1),(WeekStart="Monday")+1)+8</f>
        <v>46061</v>
      </c>
      <c r="C5" s="19">
        <f ca="1"/>
        <v>46062</v>
      </c>
      <c r="D5" s="19">
        <f ca="1"/>
        <v>46063</v>
      </c>
      <c r="E5" s="19">
        <f ca="1"/>
        <v>46064</v>
      </c>
      <c r="F5" s="19">
        <f ca="1"/>
        <v>46065</v>
      </c>
      <c r="G5" s="19">
        <f ca="1"/>
        <v>46066</v>
      </c>
      <c r="H5" s="19">
        <f ca="1"/>
        <v>46067</v>
      </c>
    </row>
    <row r="6" spans="1:8" ht="57.75" customHeight="1" x14ac:dyDescent="0.35">
      <c r="B6" s="16"/>
      <c r="C6" s="16"/>
      <c r="D6" s="16"/>
      <c r="E6" s="16"/>
      <c r="F6" s="16"/>
      <c r="G6" s="16"/>
      <c r="H6" s="16"/>
    </row>
    <row r="7" spans="1:8" s="11" customFormat="1" ht="19.5" customHeight="1" x14ac:dyDescent="0.35">
      <c r="A7" s="1"/>
      <c r="B7" s="10">
        <f t="array" aca="1" ref="B7:H7" ca="1">DaysAndWeeks+DATE(CalendarYear,2,1)-WEEKDAY(DATE(CalendarYear,2,1),(WeekStart="Monday")+1)+15</f>
        <v>46068</v>
      </c>
      <c r="C7" s="10">
        <f ca="1"/>
        <v>46069</v>
      </c>
      <c r="D7" s="10">
        <f ca="1"/>
        <v>46070</v>
      </c>
      <c r="E7" s="10">
        <f ca="1"/>
        <v>46071</v>
      </c>
      <c r="F7" s="10">
        <f ca="1"/>
        <v>46072</v>
      </c>
      <c r="G7" s="10">
        <f ca="1"/>
        <v>46073</v>
      </c>
      <c r="H7" s="10">
        <f ca="1"/>
        <v>46074</v>
      </c>
    </row>
    <row r="8" spans="1:8" ht="57.75" customHeight="1" x14ac:dyDescent="0.35">
      <c r="B8" s="13"/>
      <c r="C8" s="13"/>
      <c r="D8" s="13"/>
      <c r="E8" s="13"/>
      <c r="F8" s="13"/>
      <c r="G8" s="13"/>
      <c r="H8" s="13"/>
    </row>
    <row r="9" spans="1:8" s="11" customFormat="1" ht="19.5" customHeight="1" x14ac:dyDescent="0.35">
      <c r="A9" s="1"/>
      <c r="B9" s="19">
        <f t="array" aca="1" ref="B9:H9" ca="1">DaysAndWeeks+DATE(CalendarYear,2,1)-WEEKDAY(DATE(CalendarYear,2,1),(WeekStart="Monday")+1)+22</f>
        <v>46075</v>
      </c>
      <c r="C9" s="19">
        <f ca="1"/>
        <v>46076</v>
      </c>
      <c r="D9" s="19">
        <f ca="1"/>
        <v>46077</v>
      </c>
      <c r="E9" s="19">
        <f ca="1"/>
        <v>46078</v>
      </c>
      <c r="F9" s="19">
        <f ca="1"/>
        <v>46079</v>
      </c>
      <c r="G9" s="19">
        <f ca="1"/>
        <v>46080</v>
      </c>
      <c r="H9" s="19">
        <f ca="1"/>
        <v>46081</v>
      </c>
    </row>
    <row r="10" spans="1:8" ht="57.75" customHeight="1" x14ac:dyDescent="0.35">
      <c r="B10" s="16"/>
      <c r="C10" s="16"/>
      <c r="D10" s="16"/>
      <c r="E10" s="16" t="s">
        <v>7</v>
      </c>
      <c r="F10" s="16"/>
      <c r="G10" s="16"/>
      <c r="H10" s="16"/>
    </row>
    <row r="11" spans="1:8" s="11" customFormat="1" ht="19.5" customHeight="1" x14ac:dyDescent="0.35">
      <c r="A11" s="1"/>
      <c r="B11" s="10">
        <f t="array" aca="1" ref="B11:H11" ca="1">DaysAndWeeks+DATE(CalendarYear,2,1)-WEEKDAY(DATE(CalendarYear,2,1),(WeekStart="Monday")+1)+29</f>
        <v>46082</v>
      </c>
      <c r="C11" s="10">
        <f ca="1"/>
        <v>46083</v>
      </c>
      <c r="D11" s="10">
        <f ca="1"/>
        <v>46084</v>
      </c>
      <c r="E11" s="10">
        <f ca="1"/>
        <v>46085</v>
      </c>
      <c r="F11" s="10">
        <f ca="1"/>
        <v>46086</v>
      </c>
      <c r="G11" s="10">
        <f ca="1"/>
        <v>46087</v>
      </c>
      <c r="H11" s="10">
        <f ca="1"/>
        <v>46088</v>
      </c>
    </row>
    <row r="12" spans="1:8" ht="57.75" customHeight="1" x14ac:dyDescent="0.35">
      <c r="B12" s="13"/>
      <c r="C12" s="13"/>
      <c r="D12" s="13"/>
      <c r="E12" s="13"/>
      <c r="F12" s="13"/>
      <c r="G12" s="13"/>
      <c r="H12" s="13"/>
    </row>
    <row r="13" spans="1:8" s="11" customFormat="1" ht="19.5" customHeight="1" x14ac:dyDescent="0.35">
      <c r="A13" s="1"/>
      <c r="B13" s="19">
        <f t="array" aca="1" ref="B13:C13" ca="1">DaysAndWeeks+DATE(CalendarYear,2,1)-WEEKDAY(DATE(CalendarYear,2,1),(WeekStart="Monday")+1)+36</f>
        <v>46089</v>
      </c>
      <c r="C13" s="19">
        <f ca="1"/>
        <v>46090</v>
      </c>
      <c r="D13" s="20" t="s">
        <v>4</v>
      </c>
      <c r="E13" s="21"/>
      <c r="F13" s="21"/>
      <c r="G13" s="21"/>
      <c r="H13" s="21"/>
    </row>
    <row r="14" spans="1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21" priority="2">
      <formula>DAY(B3)&gt;8</formula>
    </cfRule>
  </conditionalFormatting>
  <conditionalFormatting sqref="B11:H11 B13:C13">
    <cfRule type="expression" dxfId="20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100-000000000000}">
      <formula1>0</formula1>
      <formula2>0</formula2>
    </dataValidation>
    <dataValidation allowBlank="1" showInputMessage="1" showErrorMessage="1" prompt="Enter Notes in this cell" sqref="E13:H14" xr:uid="{00000000-0002-0000-0100-000001000000}">
      <formula1>0</formula1>
      <formula2>0</formula2>
    </dataValidation>
    <dataValidation allowBlank="1" showInputMessage="1" showErrorMessage="1" prompt="Enter Notes in the cell at right" sqref="D13:D14" xr:uid="{00000000-0002-0000-01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3000000}">
      <formula1>0</formula1>
      <formula2>0</formula2>
    </dataValidation>
    <dataValidation allowBlank="1" showInputMessage="1" showErrorMessage="1" prompt="Automatically determined weekday" sqref="C2:H2" xr:uid="{00000000-0002-0000-01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1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100-000006000000}">
      <formula1>0</formula1>
      <formula2>0</formula2>
    </dataValidation>
    <dataValidation allowBlank="1" showInputMessage="1" showErrorMessage="1" prompt="February month calendar" sqref="A1" xr:uid="{00000000-0002-0000-01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9933"/>
    <pageSetUpPr fitToPage="1"/>
  </sheetPr>
  <dimension ref="B1:H14"/>
  <sheetViews>
    <sheetView showGridLines="0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"March "&amp;CalendarYear</f>
        <v>March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DaysAndWeeks+DATE(CalendarYear,3,1)-WEEKDAY(DATE(CalendarYear,3,1),(WeekStart="Monday")+1)+1</f>
        <v>46082</v>
      </c>
      <c r="C3" s="10">
        <f ca="1"/>
        <v>46083</v>
      </c>
      <c r="D3" s="10">
        <f ca="1"/>
        <v>46084</v>
      </c>
      <c r="E3" s="10">
        <f ca="1"/>
        <v>46085</v>
      </c>
      <c r="F3" s="10">
        <f ca="1"/>
        <v>46086</v>
      </c>
      <c r="G3" s="10">
        <f ca="1"/>
        <v>46087</v>
      </c>
      <c r="H3" s="10">
        <f ca="1"/>
        <v>46088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DaysAndWeeks+DATE(CalendarYear,3,1)-WEEKDAY(DATE(CalendarYear,3,1),(WeekStart="Monday")+1)+8</f>
        <v>46089</v>
      </c>
      <c r="C5" s="19">
        <f ca="1"/>
        <v>46090</v>
      </c>
      <c r="D5" s="19">
        <f ca="1"/>
        <v>46091</v>
      </c>
      <c r="E5" s="19">
        <f ca="1"/>
        <v>46092</v>
      </c>
      <c r="F5" s="19">
        <f ca="1"/>
        <v>46093</v>
      </c>
      <c r="G5" s="19">
        <f ca="1"/>
        <v>46094</v>
      </c>
      <c r="H5" s="19">
        <f ca="1"/>
        <v>46095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DaysAndWeeks+DATE(CalendarYear,3,1)-WEEKDAY(DATE(CalendarYear,3,1),(WeekStart="Monday")+1)+15</f>
        <v>46096</v>
      </c>
      <c r="C7" s="10">
        <f ca="1"/>
        <v>46097</v>
      </c>
      <c r="D7" s="10">
        <f ca="1"/>
        <v>46098</v>
      </c>
      <c r="E7" s="10">
        <f ca="1"/>
        <v>46099</v>
      </c>
      <c r="F7" s="10">
        <f ca="1"/>
        <v>46100</v>
      </c>
      <c r="G7" s="10">
        <f ca="1"/>
        <v>46101</v>
      </c>
      <c r="H7" s="10">
        <f ca="1"/>
        <v>46102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DaysAndWeeks+DATE(CalendarYear,3,1)-WEEKDAY(DATE(CalendarYear,3,1),(WeekStart="Monday")+1)+22</f>
        <v>46103</v>
      </c>
      <c r="C9" s="19">
        <f ca="1"/>
        <v>46104</v>
      </c>
      <c r="D9" s="19">
        <f ca="1"/>
        <v>46105</v>
      </c>
      <c r="E9" s="19">
        <f ca="1"/>
        <v>46106</v>
      </c>
      <c r="F9" s="19">
        <f ca="1"/>
        <v>46107</v>
      </c>
      <c r="G9" s="19">
        <f ca="1"/>
        <v>46108</v>
      </c>
      <c r="H9" s="19">
        <f ca="1"/>
        <v>46109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DaysAndWeeks+DATE(CalendarYear,3,1)-WEEKDAY(DATE(CalendarYear,3,1),(WeekStart="Monday")+1)+29</f>
        <v>46110</v>
      </c>
      <c r="C11" s="10">
        <f ca="1"/>
        <v>46111</v>
      </c>
      <c r="D11" s="10">
        <f ca="1"/>
        <v>46112</v>
      </c>
      <c r="E11" s="10">
        <f ca="1"/>
        <v>46113</v>
      </c>
      <c r="F11" s="10">
        <f ca="1"/>
        <v>46114</v>
      </c>
      <c r="G11" s="10">
        <f ca="1"/>
        <v>46115</v>
      </c>
      <c r="H11" s="10">
        <f ca="1"/>
        <v>46116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DaysAndWeeks+DATE(CalendarYear,3,1)-WEEKDAY(DATE(CalendarYear,3,1),(WeekStart="Monday")+1)+36</f>
        <v>46117</v>
      </c>
      <c r="C13" s="19">
        <f ca="1"/>
        <v>46118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9" priority="2">
      <formula>DAY(B3)&gt;8</formula>
    </cfRule>
  </conditionalFormatting>
  <conditionalFormatting sqref="B11:H11 B13:C13">
    <cfRule type="expression" dxfId="18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200-000000000000}">
      <formula1>0</formula1>
      <formula2>0</formula2>
    </dataValidation>
    <dataValidation allowBlank="1" showInputMessage="1" showErrorMessage="1" prompt="Enter Notes in this cell" sqref="E13:H14" xr:uid="{00000000-0002-0000-0200-000001000000}">
      <formula1>0</formula1>
      <formula2>0</formula2>
    </dataValidation>
    <dataValidation allowBlank="1" showInputMessage="1" showErrorMessage="1" prompt="Enter Notes in the cell at right" sqref="D13:D14" xr:uid="{00000000-0002-0000-02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3000000}">
      <formula1>0</formula1>
      <formula2>0</formula2>
    </dataValidation>
    <dataValidation allowBlank="1" showInputMessage="1" showErrorMessage="1" prompt="Automatically determined weekday" sqref="C2:H2" xr:uid="{00000000-0002-0000-02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2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200-000006000000}">
      <formula1>0</formula1>
      <formula2>0</formula2>
    </dataValidation>
    <dataValidation allowBlank="1" showInputMessage="1" showErrorMessage="1" prompt="March month calendar" sqref="A1" xr:uid="{00000000-0002-0000-02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3D175"/>
    <pageSetUpPr fitToPage="1"/>
  </sheetPr>
  <dimension ref="B1:H14"/>
  <sheetViews>
    <sheetView showGridLines="0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"April "&amp;CalendarYear</f>
        <v>April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DaysAndWeeks+DATE(CalendarYear,4,1)-WEEKDAY(DATE(CalendarYear,4,1),(WeekStart="Monday")+1)+1</f>
        <v>46110</v>
      </c>
      <c r="C3" s="10">
        <f ca="1"/>
        <v>46111</v>
      </c>
      <c r="D3" s="10">
        <f ca="1"/>
        <v>46112</v>
      </c>
      <c r="E3" s="10">
        <f ca="1"/>
        <v>46113</v>
      </c>
      <c r="F3" s="10">
        <f ca="1"/>
        <v>46114</v>
      </c>
      <c r="G3" s="10">
        <f ca="1"/>
        <v>46115</v>
      </c>
      <c r="H3" s="10">
        <f ca="1"/>
        <v>46116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DaysAndWeeks+DATE(CalendarYear,4,1)-WEEKDAY(DATE(CalendarYear,4,1),(WeekStart="Monday")+1)+8</f>
        <v>46117</v>
      </c>
      <c r="C5" s="19">
        <f ca="1"/>
        <v>46118</v>
      </c>
      <c r="D5" s="19">
        <f ca="1"/>
        <v>46119</v>
      </c>
      <c r="E5" s="19">
        <f ca="1"/>
        <v>46120</v>
      </c>
      <c r="F5" s="19">
        <f ca="1"/>
        <v>46121</v>
      </c>
      <c r="G5" s="19">
        <f ca="1"/>
        <v>46122</v>
      </c>
      <c r="H5" s="19">
        <f ca="1"/>
        <v>46123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DaysAndWeeks+DATE(CalendarYear,4,1)-WEEKDAY(DATE(CalendarYear,4,1),(WeekStart="Monday")+1)+15</f>
        <v>46124</v>
      </c>
      <c r="C7" s="10">
        <f ca="1"/>
        <v>46125</v>
      </c>
      <c r="D7" s="10">
        <f ca="1"/>
        <v>46126</v>
      </c>
      <c r="E7" s="10">
        <f ca="1"/>
        <v>46127</v>
      </c>
      <c r="F7" s="10">
        <f ca="1"/>
        <v>46128</v>
      </c>
      <c r="G7" s="10">
        <f ca="1"/>
        <v>46129</v>
      </c>
      <c r="H7" s="10">
        <f ca="1"/>
        <v>46130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DaysAndWeeks+DATE(CalendarYear,4,1)-WEEKDAY(DATE(CalendarYear,4,1),(WeekStart="Monday")+1)+22</f>
        <v>46131</v>
      </c>
      <c r="C9" s="19">
        <f ca="1"/>
        <v>46132</v>
      </c>
      <c r="D9" s="19">
        <f ca="1"/>
        <v>46133</v>
      </c>
      <c r="E9" s="19">
        <f ca="1"/>
        <v>46134</v>
      </c>
      <c r="F9" s="19">
        <f ca="1"/>
        <v>46135</v>
      </c>
      <c r="G9" s="19">
        <f ca="1"/>
        <v>46136</v>
      </c>
      <c r="H9" s="19">
        <f ca="1"/>
        <v>46137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DaysAndWeeks+DATE(CalendarYear,4,1)-WEEKDAY(DATE(CalendarYear,4,1),(WeekStart="Monday")+1)+29</f>
        <v>46138</v>
      </c>
      <c r="C11" s="10">
        <f ca="1"/>
        <v>46139</v>
      </c>
      <c r="D11" s="10">
        <f ca="1"/>
        <v>46140</v>
      </c>
      <c r="E11" s="10">
        <f ca="1"/>
        <v>46141</v>
      </c>
      <c r="F11" s="10">
        <f ca="1"/>
        <v>46142</v>
      </c>
      <c r="G11" s="10">
        <f ca="1"/>
        <v>46143</v>
      </c>
      <c r="H11" s="10">
        <f ca="1"/>
        <v>46144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DaysAndWeeks+DATE(CalendarYear,4,1)-WEEKDAY(DATE(CalendarYear,4,1),(WeekStart="Monday")+1)+36</f>
        <v>46145</v>
      </c>
      <c r="C13" s="19">
        <f ca="1"/>
        <v>46146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7" priority="2">
      <formula>DAY(B3)&gt;8</formula>
    </cfRule>
  </conditionalFormatting>
  <conditionalFormatting sqref="B11:H11 B13:C13">
    <cfRule type="expression" dxfId="16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300-000000000000}">
      <formula1>0</formula1>
      <formula2>0</formula2>
    </dataValidation>
    <dataValidation allowBlank="1" showInputMessage="1" showErrorMessage="1" prompt="Enter Notes in this cell" sqref="E13:H14" xr:uid="{00000000-0002-0000-0300-000001000000}">
      <formula1>0</formula1>
      <formula2>0</formula2>
    </dataValidation>
    <dataValidation allowBlank="1" showInputMessage="1" showErrorMessage="1" prompt="Enter Notes in the cell at right" sqref="D13:D14" xr:uid="{00000000-0002-0000-03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3000000}">
      <formula1>0</formula1>
      <formula2>0</formula2>
    </dataValidation>
    <dataValidation allowBlank="1" showInputMessage="1" showErrorMessage="1" prompt="Automatically determined weekday" sqref="C2:H2" xr:uid="{00000000-0002-0000-03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3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300-000006000000}">
      <formula1>0</formula1>
      <formula2>0</formula2>
    </dataValidation>
    <dataValidation allowBlank="1" showInputMessage="1" showErrorMessage="1" prompt="April month calendar" sqref="A1" xr:uid="{00000000-0002-0000-03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2E0A3"/>
    <pageSetUpPr fitToPage="1"/>
  </sheetPr>
  <dimension ref="B1:H14"/>
  <sheetViews>
    <sheetView showGridLines="0" topLeftCell="C8" zoomScaleNormal="100" workbookViewId="0">
      <selection activeCell="G10" sqref="G10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"May "&amp;CalendarYear</f>
        <v>May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DaysAndWeeks+DATE(CalendarYear,5,1)-WEEKDAY(DATE(CalendarYear,5,1),(WeekStart="Monday")+1)+1</f>
        <v>46138</v>
      </c>
      <c r="C3" s="10">
        <f ca="1"/>
        <v>46139</v>
      </c>
      <c r="D3" s="10">
        <f ca="1"/>
        <v>46140</v>
      </c>
      <c r="E3" s="10">
        <f ca="1"/>
        <v>46141</v>
      </c>
      <c r="F3" s="10">
        <f ca="1"/>
        <v>46142</v>
      </c>
      <c r="G3" s="10">
        <f ca="1"/>
        <v>46143</v>
      </c>
      <c r="H3" s="10">
        <f ca="1"/>
        <v>46144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DaysAndWeeks+DATE(CalendarYear,5,1)-WEEKDAY(DATE(CalendarYear,5,1),(WeekStart="Monday")+1)+8</f>
        <v>46145</v>
      </c>
      <c r="C5" s="19">
        <f ca="1"/>
        <v>46146</v>
      </c>
      <c r="D5" s="19">
        <f ca="1"/>
        <v>46147</v>
      </c>
      <c r="E5" s="19">
        <f ca="1"/>
        <v>46148</v>
      </c>
      <c r="F5" s="19">
        <f ca="1"/>
        <v>46149</v>
      </c>
      <c r="G5" s="19">
        <f ca="1"/>
        <v>46150</v>
      </c>
      <c r="H5" s="19">
        <f ca="1"/>
        <v>46151</v>
      </c>
    </row>
    <row r="6" spans="2:8" ht="57.75" customHeight="1" x14ac:dyDescent="0.35">
      <c r="B6" s="16"/>
      <c r="C6" s="16"/>
      <c r="D6" s="16" t="s">
        <v>8</v>
      </c>
      <c r="E6" s="16" t="s">
        <v>8</v>
      </c>
      <c r="F6" s="16"/>
      <c r="G6" s="16"/>
      <c r="H6" s="16" t="s">
        <v>5</v>
      </c>
    </row>
    <row r="7" spans="2:8" ht="19.5" customHeight="1" x14ac:dyDescent="0.35">
      <c r="B7" s="10">
        <f t="array" aca="1" ref="B7:H7" ca="1">DaysAndWeeks+DATE(CalendarYear,5,1)-WEEKDAY(DATE(CalendarYear,5,1),(WeekStart="Monday")+1)+15</f>
        <v>46152</v>
      </c>
      <c r="C7" s="10">
        <f ca="1"/>
        <v>46153</v>
      </c>
      <c r="D7" s="10">
        <f ca="1"/>
        <v>46154</v>
      </c>
      <c r="E7" s="10">
        <f ca="1"/>
        <v>46155</v>
      </c>
      <c r="F7" s="10">
        <f ca="1"/>
        <v>46156</v>
      </c>
      <c r="G7" s="10">
        <f ca="1"/>
        <v>46157</v>
      </c>
      <c r="H7" s="10">
        <f ca="1"/>
        <v>46158</v>
      </c>
    </row>
    <row r="8" spans="2:8" ht="57.75" customHeight="1" x14ac:dyDescent="0.35">
      <c r="B8" s="13" t="s">
        <v>8</v>
      </c>
      <c r="C8" s="13"/>
      <c r="D8" s="13" t="s">
        <v>8</v>
      </c>
      <c r="E8" s="13" t="s">
        <v>8</v>
      </c>
      <c r="F8" s="13"/>
      <c r="G8" s="13"/>
      <c r="H8" s="13"/>
    </row>
    <row r="9" spans="2:8" ht="19.5" customHeight="1" x14ac:dyDescent="0.35">
      <c r="B9" s="19">
        <f t="array" aca="1" ref="B9:H9" ca="1">DaysAndWeeks+DATE(CalendarYear,5,1)-WEEKDAY(DATE(CalendarYear,5,1),(WeekStart="Monday")+1)+22</f>
        <v>46159</v>
      </c>
      <c r="C9" s="19">
        <f ca="1"/>
        <v>46160</v>
      </c>
      <c r="D9" s="19">
        <f ca="1"/>
        <v>46161</v>
      </c>
      <c r="E9" s="19">
        <f ca="1"/>
        <v>46162</v>
      </c>
      <c r="F9" s="19">
        <f ca="1"/>
        <v>46163</v>
      </c>
      <c r="G9" s="19">
        <f ca="1"/>
        <v>46164</v>
      </c>
      <c r="H9" s="19">
        <f ca="1"/>
        <v>46165</v>
      </c>
    </row>
    <row r="10" spans="2:8" ht="57.75" customHeight="1" x14ac:dyDescent="0.35">
      <c r="B10" s="16"/>
      <c r="C10" s="16" t="s">
        <v>8</v>
      </c>
      <c r="D10" s="16" t="s">
        <v>8</v>
      </c>
      <c r="E10" s="13" t="s">
        <v>8</v>
      </c>
      <c r="F10" s="16"/>
      <c r="G10" s="16" t="s">
        <v>10</v>
      </c>
      <c r="H10" s="16"/>
    </row>
    <row r="11" spans="2:8" ht="19.5" customHeight="1" x14ac:dyDescent="0.35">
      <c r="B11" s="10">
        <f t="array" aca="1" ref="B11:H11" ca="1">DaysAndWeeks+DATE(CalendarYear,5,1)-WEEKDAY(DATE(CalendarYear,5,1),(WeekStart="Monday")+1)+29</f>
        <v>46166</v>
      </c>
      <c r="C11" s="10">
        <f ca="1"/>
        <v>46167</v>
      </c>
      <c r="D11" s="10">
        <f ca="1"/>
        <v>46168</v>
      </c>
      <c r="E11" s="10">
        <f ca="1"/>
        <v>46169</v>
      </c>
      <c r="F11" s="10">
        <f ca="1"/>
        <v>46170</v>
      </c>
      <c r="G11" s="10">
        <f ca="1"/>
        <v>46171</v>
      </c>
      <c r="H11" s="10">
        <f ca="1"/>
        <v>46172</v>
      </c>
    </row>
    <row r="12" spans="2:8" ht="57.75" customHeight="1" x14ac:dyDescent="0.35">
      <c r="B12" s="13"/>
      <c r="C12" s="13" t="s">
        <v>8</v>
      </c>
      <c r="D12" s="13"/>
      <c r="E12" s="13" t="s">
        <v>8</v>
      </c>
      <c r="F12" s="13"/>
      <c r="G12" s="13"/>
      <c r="H12" s="13" t="s">
        <v>8</v>
      </c>
    </row>
    <row r="13" spans="2:8" ht="19.5" customHeight="1" x14ac:dyDescent="0.35">
      <c r="B13" s="19">
        <f t="array" aca="1" ref="B13:C13" ca="1">DaysAndWeeks+DATE(CalendarYear,5,1)-WEEKDAY(DATE(CalendarYear,5,1),(WeekStart="Monday")+1)+36</f>
        <v>46173</v>
      </c>
      <c r="C13" s="19">
        <f ca="1"/>
        <v>46174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5" priority="2">
      <formula>DAY(B3)&gt;8</formula>
    </cfRule>
  </conditionalFormatting>
  <conditionalFormatting sqref="B11:H11 B13:C13">
    <cfRule type="expression" dxfId="14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400-000000000000}">
      <formula1>0</formula1>
      <formula2>0</formula2>
    </dataValidation>
    <dataValidation allowBlank="1" showInputMessage="1" showErrorMessage="1" prompt="Enter Notes in this cell" sqref="E13:H14" xr:uid="{00000000-0002-0000-0400-000001000000}">
      <formula1>0</formula1>
      <formula2>0</formula2>
    </dataValidation>
    <dataValidation allowBlank="1" showInputMessage="1" showErrorMessage="1" prompt="Enter Notes in the cell at right" sqref="D13:D14" xr:uid="{00000000-0002-0000-04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3000000}">
      <formula1>0</formula1>
      <formula2>0</formula2>
    </dataValidation>
    <dataValidation allowBlank="1" showInputMessage="1" showErrorMessage="1" prompt="Automatically determined weekday" sqref="C2:H2" xr:uid="{00000000-0002-0000-04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4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400-000006000000}">
      <formula1>0</formula1>
      <formula2>0</formula2>
    </dataValidation>
    <dataValidation allowBlank="1" showInputMessage="1" showErrorMessage="1" prompt="May month calendar" sqref="A1" xr:uid="{00000000-0002-0000-04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0F0D1"/>
    <pageSetUpPr fitToPage="1"/>
  </sheetPr>
  <dimension ref="B1:H14"/>
  <sheetViews>
    <sheetView showGridLines="0" topLeftCell="C19" zoomScaleNormal="100" workbookViewId="0">
      <selection activeCell="G10" sqref="G10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"June "&amp;CalendarYear</f>
        <v>June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DaysAndWeeks+DATE(CalendarYear,6,1)-WEEKDAY(DATE(CalendarYear,6,1),(WeekStart="Monday")+1)+1</f>
        <v>46173</v>
      </c>
      <c r="C3" s="10">
        <f ca="1"/>
        <v>46174</v>
      </c>
      <c r="D3" s="10">
        <f ca="1"/>
        <v>46175</v>
      </c>
      <c r="E3" s="10">
        <f ca="1"/>
        <v>46176</v>
      </c>
      <c r="F3" s="10">
        <f ca="1"/>
        <v>46177</v>
      </c>
      <c r="G3" s="10">
        <f ca="1"/>
        <v>46178</v>
      </c>
      <c r="H3" s="10">
        <f ca="1"/>
        <v>46179</v>
      </c>
    </row>
    <row r="4" spans="2:8" ht="57.75" customHeight="1" x14ac:dyDescent="0.35">
      <c r="B4" s="13" t="s">
        <v>6</v>
      </c>
      <c r="C4" s="13" t="s">
        <v>8</v>
      </c>
      <c r="D4" s="16" t="s">
        <v>8</v>
      </c>
      <c r="E4" s="13" t="s">
        <v>8</v>
      </c>
      <c r="F4" s="13" t="s">
        <v>8</v>
      </c>
      <c r="G4" s="13" t="s">
        <v>8</v>
      </c>
      <c r="H4" s="13"/>
    </row>
    <row r="5" spans="2:8" ht="19.5" customHeight="1" x14ac:dyDescent="0.35">
      <c r="B5" s="19">
        <f t="array" aca="1" ref="B5:H5" ca="1">DaysAndWeeks+DATE(CalendarYear,6,1)-WEEKDAY(DATE(CalendarYear,6,1),(WeekStart="Monday")+1)+8</f>
        <v>46180</v>
      </c>
      <c r="C5" s="19">
        <f ca="1"/>
        <v>46181</v>
      </c>
      <c r="D5" s="19">
        <f ca="1"/>
        <v>46182</v>
      </c>
      <c r="E5" s="19">
        <f ca="1"/>
        <v>46183</v>
      </c>
      <c r="F5" s="19">
        <f ca="1"/>
        <v>46184</v>
      </c>
      <c r="G5" s="19">
        <f ca="1"/>
        <v>46185</v>
      </c>
      <c r="H5" s="19">
        <f ca="1"/>
        <v>46186</v>
      </c>
    </row>
    <row r="6" spans="2:8" ht="57.75" customHeight="1" x14ac:dyDescent="0.35">
      <c r="B6" s="16"/>
      <c r="C6" s="16" t="s">
        <v>8</v>
      </c>
      <c r="D6" s="16"/>
      <c r="E6" s="13" t="s">
        <v>8</v>
      </c>
      <c r="F6" s="16" t="s">
        <v>8</v>
      </c>
      <c r="G6" s="16"/>
      <c r="H6" s="16"/>
    </row>
    <row r="7" spans="2:8" ht="19.5" customHeight="1" x14ac:dyDescent="0.35">
      <c r="B7" s="10">
        <f t="array" aca="1" ref="B7:H7" ca="1">DaysAndWeeks+DATE(CalendarYear,6,1)-WEEKDAY(DATE(CalendarYear,6,1),(WeekStart="Monday")+1)+15</f>
        <v>46187</v>
      </c>
      <c r="C7" s="10">
        <f ca="1"/>
        <v>46188</v>
      </c>
      <c r="D7" s="10">
        <f ca="1"/>
        <v>46189</v>
      </c>
      <c r="E7" s="10">
        <f ca="1"/>
        <v>46190</v>
      </c>
      <c r="F7" s="10">
        <f ca="1"/>
        <v>46191</v>
      </c>
      <c r="G7" s="10">
        <f ca="1"/>
        <v>46192</v>
      </c>
      <c r="H7" s="10">
        <f ca="1"/>
        <v>46193</v>
      </c>
    </row>
    <row r="8" spans="2:8" ht="57.75" customHeight="1" x14ac:dyDescent="0.35">
      <c r="B8" s="13"/>
      <c r="C8" s="13"/>
      <c r="D8" s="16" t="s">
        <v>8</v>
      </c>
      <c r="E8" s="13" t="s">
        <v>8</v>
      </c>
      <c r="F8" s="13" t="s">
        <v>8</v>
      </c>
      <c r="G8" s="13" t="s">
        <v>8</v>
      </c>
      <c r="H8" s="13"/>
    </row>
    <row r="9" spans="2:8" ht="19.5" customHeight="1" x14ac:dyDescent="0.35">
      <c r="B9" s="19">
        <f t="array" aca="1" ref="B9:H9" ca="1">DaysAndWeeks+DATE(CalendarYear,6,1)-WEEKDAY(DATE(CalendarYear,6,1),(WeekStart="Monday")+1)+22</f>
        <v>46194</v>
      </c>
      <c r="C9" s="19">
        <f ca="1"/>
        <v>46195</v>
      </c>
      <c r="D9" s="19">
        <f ca="1"/>
        <v>46196</v>
      </c>
      <c r="E9" s="19">
        <f ca="1"/>
        <v>46197</v>
      </c>
      <c r="F9" s="19">
        <f ca="1"/>
        <v>46198</v>
      </c>
      <c r="G9" s="19">
        <f ca="1"/>
        <v>46199</v>
      </c>
      <c r="H9" s="19">
        <f ca="1"/>
        <v>46200</v>
      </c>
    </row>
    <row r="10" spans="2:8" ht="57.75" customHeight="1" x14ac:dyDescent="0.35">
      <c r="B10" s="16"/>
      <c r="C10" s="16"/>
      <c r="D10" s="16" t="s">
        <v>8</v>
      </c>
      <c r="E10" s="16" t="s">
        <v>8</v>
      </c>
      <c r="F10" s="16" t="s">
        <v>8</v>
      </c>
      <c r="G10" s="16" t="s">
        <v>8</v>
      </c>
      <c r="H10" s="16"/>
    </row>
    <row r="11" spans="2:8" ht="19.5" customHeight="1" x14ac:dyDescent="0.35">
      <c r="B11" s="10">
        <f t="array" aca="1" ref="B11:H11" ca="1">DaysAndWeeks+DATE(CalendarYear,6,1)-WEEKDAY(DATE(CalendarYear,6,1),(WeekStart="Monday")+1)+29</f>
        <v>46201</v>
      </c>
      <c r="C11" s="10">
        <f ca="1"/>
        <v>46202</v>
      </c>
      <c r="D11" s="10">
        <f ca="1"/>
        <v>46203</v>
      </c>
      <c r="E11" s="10">
        <f ca="1"/>
        <v>46204</v>
      </c>
      <c r="F11" s="10">
        <f ca="1"/>
        <v>46205</v>
      </c>
      <c r="G11" s="10">
        <f ca="1"/>
        <v>46206</v>
      </c>
      <c r="H11" s="10">
        <f ca="1"/>
        <v>46207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DaysAndWeeks+DATE(CalendarYear,6,1)-WEEKDAY(DATE(CalendarYear,6,1),(WeekStart="Monday")+1)+36</f>
        <v>46208</v>
      </c>
      <c r="C13" s="19">
        <f ca="1"/>
        <v>46209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3" priority="2">
      <formula>DAY(B3)&gt;8</formula>
    </cfRule>
  </conditionalFormatting>
  <conditionalFormatting sqref="B11:H11 B13:C13">
    <cfRule type="expression" dxfId="12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500-000000000000}">
      <formula1>0</formula1>
      <formula2>0</formula2>
    </dataValidation>
    <dataValidation allowBlank="1" showInputMessage="1" showErrorMessage="1" prompt="Enter Notes in this cell" sqref="E13:H14" xr:uid="{00000000-0002-0000-0500-000001000000}">
      <formula1>0</formula1>
      <formula2>0</formula2>
    </dataValidation>
    <dataValidation allowBlank="1" showInputMessage="1" showErrorMessage="1" prompt="Enter Notes in the cell at right" sqref="D13:D14" xr:uid="{00000000-0002-0000-05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3000000}">
      <formula1>0</formula1>
      <formula2>0</formula2>
    </dataValidation>
    <dataValidation allowBlank="1" showInputMessage="1" showErrorMessage="1" prompt="Automatically determined weekday" sqref="C2:H2" xr:uid="{00000000-0002-0000-05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5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500-000006000000}">
      <formula1>0</formula1>
      <formula2>0</formula2>
    </dataValidation>
    <dataValidation allowBlank="1" showInputMessage="1" showErrorMessage="1" prompt="June month calendar" sqref="A1" xr:uid="{00000000-0002-0000-05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6F6F1"/>
    <pageSetUpPr fitToPage="1"/>
  </sheetPr>
  <dimension ref="B1:H14"/>
  <sheetViews>
    <sheetView showGridLines="0" topLeftCell="A9" zoomScaleNormal="100" workbookViewId="0">
      <selection activeCell="E10" sqref="E10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"July "&amp;CalendarYear</f>
        <v>July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DaysAndWeeks+DATE(CalendarYear,7,1)-WEEKDAY(DATE(CalendarYear,7,1),(WeekStart="Monday")+1)+1</f>
        <v>46201</v>
      </c>
      <c r="C3" s="10">
        <f ca="1"/>
        <v>46202</v>
      </c>
      <c r="D3" s="10">
        <f ca="1"/>
        <v>46203</v>
      </c>
      <c r="E3" s="10">
        <f ca="1"/>
        <v>46204</v>
      </c>
      <c r="F3" s="10">
        <f ca="1"/>
        <v>46205</v>
      </c>
      <c r="G3" s="10">
        <f ca="1"/>
        <v>46206</v>
      </c>
      <c r="H3" s="10">
        <f ca="1"/>
        <v>46207</v>
      </c>
    </row>
    <row r="4" spans="2:8" ht="57.75" customHeight="1" x14ac:dyDescent="0.35">
      <c r="B4" s="13"/>
      <c r="C4" s="13" t="s">
        <v>8</v>
      </c>
      <c r="D4" s="16" t="s">
        <v>8</v>
      </c>
      <c r="E4" s="16" t="s">
        <v>8</v>
      </c>
      <c r="F4" s="13" t="s">
        <v>8</v>
      </c>
      <c r="G4" s="13" t="s">
        <v>8</v>
      </c>
      <c r="H4" s="13"/>
    </row>
    <row r="5" spans="2:8" ht="19.5" customHeight="1" x14ac:dyDescent="0.35">
      <c r="B5" s="19">
        <f t="array" aca="1" ref="B5:H5" ca="1">DaysAndWeeks+DATE(CalendarYear,7,1)-WEEKDAY(DATE(CalendarYear,7,1),(WeekStart="Monday")+1)+8</f>
        <v>46208</v>
      </c>
      <c r="C5" s="19">
        <f ca="1"/>
        <v>46209</v>
      </c>
      <c r="D5" s="19">
        <f ca="1"/>
        <v>46210</v>
      </c>
      <c r="E5" s="19">
        <f ca="1"/>
        <v>46211</v>
      </c>
      <c r="F5" s="19">
        <f ca="1"/>
        <v>46212</v>
      </c>
      <c r="G5" s="19">
        <f ca="1"/>
        <v>46213</v>
      </c>
      <c r="H5" s="19">
        <f ca="1"/>
        <v>46214</v>
      </c>
    </row>
    <row r="6" spans="2:8" ht="57.75" customHeight="1" x14ac:dyDescent="0.35">
      <c r="B6" s="16"/>
      <c r="C6" s="16" t="s">
        <v>8</v>
      </c>
      <c r="D6" s="16" t="s">
        <v>8</v>
      </c>
      <c r="E6" s="16" t="s">
        <v>8</v>
      </c>
      <c r="F6" s="16"/>
      <c r="G6" s="16"/>
      <c r="H6" s="16"/>
    </row>
    <row r="7" spans="2:8" ht="19.5" customHeight="1" x14ac:dyDescent="0.35">
      <c r="B7" s="10">
        <f t="array" aca="1" ref="B7:H7" ca="1">DaysAndWeeks+DATE(CalendarYear,7,1)-WEEKDAY(DATE(CalendarYear,7,1),(WeekStart="Monday")+1)+15</f>
        <v>46215</v>
      </c>
      <c r="C7" s="10">
        <f ca="1"/>
        <v>46216</v>
      </c>
      <c r="D7" s="10">
        <f ca="1"/>
        <v>46217</v>
      </c>
      <c r="E7" s="10">
        <f ca="1"/>
        <v>46218</v>
      </c>
      <c r="F7" s="10">
        <f ca="1"/>
        <v>46219</v>
      </c>
      <c r="G7" s="10">
        <f ca="1"/>
        <v>46220</v>
      </c>
      <c r="H7" s="10">
        <f ca="1"/>
        <v>46221</v>
      </c>
    </row>
    <row r="8" spans="2:8" ht="57.75" customHeight="1" x14ac:dyDescent="0.35">
      <c r="B8" s="13"/>
      <c r="C8" s="13" t="s">
        <v>8</v>
      </c>
      <c r="D8" s="16" t="s">
        <v>8</v>
      </c>
      <c r="E8" s="16" t="s">
        <v>8</v>
      </c>
      <c r="F8" s="13"/>
      <c r="G8" s="13" t="s">
        <v>8</v>
      </c>
      <c r="H8" s="13"/>
    </row>
    <row r="9" spans="2:8" ht="19.5" customHeight="1" x14ac:dyDescent="0.35">
      <c r="B9" s="19">
        <f t="array" aca="1" ref="B9:H9" ca="1">DaysAndWeeks+DATE(CalendarYear,7,1)-WEEKDAY(DATE(CalendarYear,7,1),(WeekStart="Monday")+1)+22</f>
        <v>46222</v>
      </c>
      <c r="C9" s="19">
        <f ca="1"/>
        <v>46223</v>
      </c>
      <c r="D9" s="19">
        <f ca="1"/>
        <v>46224</v>
      </c>
      <c r="E9" s="19">
        <f ca="1"/>
        <v>46225</v>
      </c>
      <c r="F9" s="19">
        <f ca="1"/>
        <v>46226</v>
      </c>
      <c r="G9" s="19">
        <f ca="1"/>
        <v>46227</v>
      </c>
      <c r="H9" s="19">
        <f ca="1"/>
        <v>46228</v>
      </c>
    </row>
    <row r="10" spans="2:8" ht="57.75" customHeight="1" x14ac:dyDescent="0.35">
      <c r="B10" s="16"/>
      <c r="C10" s="16" t="s">
        <v>9</v>
      </c>
      <c r="D10" s="16"/>
      <c r="E10" s="16" t="s">
        <v>8</v>
      </c>
      <c r="F10" s="16"/>
      <c r="G10" s="16"/>
      <c r="H10" s="16"/>
    </row>
    <row r="11" spans="2:8" ht="19.5" customHeight="1" x14ac:dyDescent="0.35">
      <c r="B11" s="10">
        <f t="array" aca="1" ref="B11:H11" ca="1">DaysAndWeeks+DATE(CalendarYear,7,1)-WEEKDAY(DATE(CalendarYear,7,1),(WeekStart="Monday")+1)+29</f>
        <v>46229</v>
      </c>
      <c r="C11" s="10">
        <f ca="1"/>
        <v>46230</v>
      </c>
      <c r="D11" s="10">
        <f ca="1"/>
        <v>46231</v>
      </c>
      <c r="E11" s="10">
        <f ca="1"/>
        <v>46232</v>
      </c>
      <c r="F11" s="10">
        <f ca="1"/>
        <v>46233</v>
      </c>
      <c r="G11" s="10">
        <f ca="1"/>
        <v>46234</v>
      </c>
      <c r="H11" s="10">
        <f ca="1"/>
        <v>46235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DaysAndWeeks+DATE(CalendarYear,7,1)-WEEKDAY(DATE(CalendarYear,7,1),(WeekStart="Monday")+1)+36</f>
        <v>46236</v>
      </c>
      <c r="C13" s="19">
        <f ca="1"/>
        <v>46237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11" priority="2">
      <formula>DAY(B3)&gt;8</formula>
    </cfRule>
  </conditionalFormatting>
  <conditionalFormatting sqref="B11:H11 B13:C13">
    <cfRule type="expression" dxfId="10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600-000000000000}">
      <formula1>0</formula1>
      <formula2>0</formula2>
    </dataValidation>
    <dataValidation allowBlank="1" showInputMessage="1" showErrorMessage="1" prompt="Enter Notes in this cell" sqref="E13:H14" xr:uid="{00000000-0002-0000-0600-000001000000}">
      <formula1>0</formula1>
      <formula2>0</formula2>
    </dataValidation>
    <dataValidation allowBlank="1" showInputMessage="1" showErrorMessage="1" prompt="Enter Notes in the cell at right" sqref="D13:D14" xr:uid="{00000000-0002-0000-06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3000000}">
      <formula1>0</formula1>
      <formula2>0</formula2>
    </dataValidation>
    <dataValidation allowBlank="1" showInputMessage="1" showErrorMessage="1" prompt="Automatically determined weekday" sqref="C2:H2" xr:uid="{00000000-0002-0000-06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6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600-000006000000}">
      <formula1>0</formula1>
      <formula2>0</formula2>
    </dataValidation>
    <dataValidation allowBlank="1" showInputMessage="1" showErrorMessage="1" prompt="July month calendar" sqref="A1" xr:uid="{00000000-0002-0000-06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3E3D3"/>
    <pageSetUpPr fitToPage="1"/>
  </sheetPr>
  <dimension ref="B1:H14"/>
  <sheetViews>
    <sheetView showGridLines="0" topLeftCell="A11" zoomScaleNormal="100" workbookViewId="0">
      <selection activeCell="E8" sqref="E8"/>
    </sheetView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"August "&amp;CalendarYear</f>
        <v>August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DaysAndWeeks+DATE(CalendarYear,8,1)-WEEKDAY(DATE(CalendarYear,8,1),(WeekStart="Monday")+1)+1</f>
        <v>46229</v>
      </c>
      <c r="C3" s="10">
        <f ca="1"/>
        <v>46230</v>
      </c>
      <c r="D3" s="10">
        <f ca="1"/>
        <v>46231</v>
      </c>
      <c r="E3" s="10">
        <f ca="1"/>
        <v>46232</v>
      </c>
      <c r="F3" s="10">
        <f ca="1"/>
        <v>46233</v>
      </c>
      <c r="G3" s="10">
        <f ca="1"/>
        <v>46234</v>
      </c>
      <c r="H3" s="10">
        <f ca="1"/>
        <v>46235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DaysAndWeeks+DATE(CalendarYear,8,1)-WEEKDAY(DATE(CalendarYear,8,1),(WeekStart="Monday")+1)+8</f>
        <v>46236</v>
      </c>
      <c r="C5" s="19">
        <f ca="1"/>
        <v>46237</v>
      </c>
      <c r="D5" s="19">
        <f ca="1"/>
        <v>46238</v>
      </c>
      <c r="E5" s="19">
        <f ca="1"/>
        <v>46239</v>
      </c>
      <c r="F5" s="19">
        <f ca="1"/>
        <v>46240</v>
      </c>
      <c r="G5" s="19">
        <f ca="1"/>
        <v>46241</v>
      </c>
      <c r="H5" s="19">
        <f ca="1"/>
        <v>46242</v>
      </c>
    </row>
    <row r="6" spans="2:8" ht="57.75" customHeight="1" x14ac:dyDescent="0.35">
      <c r="B6" s="16"/>
      <c r="C6" s="16"/>
      <c r="D6" s="16" t="s">
        <v>8</v>
      </c>
      <c r="E6" s="16" t="s">
        <v>8</v>
      </c>
      <c r="F6" s="16"/>
      <c r="G6" s="16"/>
      <c r="H6" s="16"/>
    </row>
    <row r="7" spans="2:8" ht="19.5" customHeight="1" x14ac:dyDescent="0.35">
      <c r="B7" s="10">
        <f t="array" aca="1" ref="B7:H7" ca="1">DaysAndWeeks+DATE(CalendarYear,8,1)-WEEKDAY(DATE(CalendarYear,8,1),(WeekStart="Monday")+1)+15</f>
        <v>46243</v>
      </c>
      <c r="C7" s="10">
        <f ca="1"/>
        <v>46244</v>
      </c>
      <c r="D7" s="10">
        <f ca="1"/>
        <v>46245</v>
      </c>
      <c r="E7" s="10">
        <f ca="1"/>
        <v>46246</v>
      </c>
      <c r="F7" s="10">
        <f ca="1"/>
        <v>46247</v>
      </c>
      <c r="G7" s="10">
        <f ca="1"/>
        <v>46248</v>
      </c>
      <c r="H7" s="10">
        <f ca="1"/>
        <v>46249</v>
      </c>
    </row>
    <row r="8" spans="2:8" ht="57.75" customHeight="1" x14ac:dyDescent="0.35">
      <c r="B8" s="13"/>
      <c r="C8" s="13"/>
      <c r="D8" s="13" t="s">
        <v>8</v>
      </c>
      <c r="E8" s="13" t="s">
        <v>8</v>
      </c>
      <c r="F8" s="13"/>
      <c r="G8" s="13"/>
      <c r="H8" s="13"/>
    </row>
    <row r="9" spans="2:8" ht="19.5" customHeight="1" x14ac:dyDescent="0.35">
      <c r="B9" s="19">
        <f t="array" aca="1" ref="B9:H9" ca="1">DaysAndWeeks+DATE(CalendarYear,8,1)-WEEKDAY(DATE(CalendarYear,8,1),(WeekStart="Monday")+1)+22</f>
        <v>46250</v>
      </c>
      <c r="C9" s="19">
        <f ca="1"/>
        <v>46251</v>
      </c>
      <c r="D9" s="19">
        <f ca="1"/>
        <v>46252</v>
      </c>
      <c r="E9" s="19">
        <f ca="1"/>
        <v>46253</v>
      </c>
      <c r="F9" s="19">
        <f ca="1"/>
        <v>46254</v>
      </c>
      <c r="G9" s="19">
        <f ca="1"/>
        <v>46255</v>
      </c>
      <c r="H9" s="19">
        <f ca="1"/>
        <v>46256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DaysAndWeeks+DATE(CalendarYear,8,1)-WEEKDAY(DATE(CalendarYear,8,1),(WeekStart="Monday")+1)+29</f>
        <v>46257</v>
      </c>
      <c r="C11" s="10">
        <f ca="1"/>
        <v>46258</v>
      </c>
      <c r="D11" s="10">
        <f ca="1"/>
        <v>46259</v>
      </c>
      <c r="E11" s="10">
        <f ca="1"/>
        <v>46260</v>
      </c>
      <c r="F11" s="10">
        <f ca="1"/>
        <v>46261</v>
      </c>
      <c r="G11" s="10">
        <f ca="1"/>
        <v>46262</v>
      </c>
      <c r="H11" s="10">
        <f ca="1"/>
        <v>46263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DaysAndWeeks+DATE(CalendarYear,8,1)-WEEKDAY(DATE(CalendarYear,8,1),(WeekStart="Monday")+1)+36</f>
        <v>46264</v>
      </c>
      <c r="C13" s="19">
        <f ca="1"/>
        <v>46265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9" priority="2">
      <formula>DAY(B3)&gt;8</formula>
    </cfRule>
  </conditionalFormatting>
  <conditionalFormatting sqref="B11:H11 B13:C13">
    <cfRule type="expression" dxfId="8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700-000000000000}">
      <formula1>0</formula1>
      <formula2>0</formula2>
    </dataValidation>
    <dataValidation allowBlank="1" showInputMessage="1" showErrorMessage="1" prompt="Enter Notes in this cell" sqref="E13:H14" xr:uid="{00000000-0002-0000-0700-000001000000}">
      <formula1>0</formula1>
      <formula2>0</formula2>
    </dataValidation>
    <dataValidation allowBlank="1" showInputMessage="1" showErrorMessage="1" prompt="Enter Notes in the cell at right" sqref="D13:D14" xr:uid="{00000000-0002-0000-07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3000000}">
      <formula1>0</formula1>
      <formula2>0</formula2>
    </dataValidation>
    <dataValidation allowBlank="1" showInputMessage="1" showErrorMessage="1" prompt="Automatically determined weekday" sqref="C2:H2" xr:uid="{00000000-0002-0000-07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7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700-000006000000}">
      <formula1>0</formula1>
      <formula2>0</formula2>
    </dataValidation>
    <dataValidation allowBlank="1" showInputMessage="1" showErrorMessage="1" prompt="August month calendar" sqref="A1" xr:uid="{00000000-0002-0000-07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6C6A7"/>
    <pageSetUpPr fitToPage="1"/>
  </sheetPr>
  <dimension ref="B1:H14"/>
  <sheetViews>
    <sheetView showGridLines="0" topLeftCell="A9" zoomScaleNormal="100" workbookViewId="0"/>
  </sheetViews>
  <sheetFormatPr defaultColWidth="8.7265625" defaultRowHeight="14.5" x14ac:dyDescent="0.35"/>
  <cols>
    <col min="1" max="1" width="2.6328125" style="1" customWidth="1"/>
    <col min="2" max="2" width="18.26953125" style="1" customWidth="1"/>
    <col min="3" max="8" width="17.6328125" style="1" customWidth="1"/>
    <col min="9" max="9" width="2.6328125" style="1" customWidth="1"/>
    <col min="10" max="10" width="12" style="1" customWidth="1"/>
    <col min="11" max="16384" width="8.7265625" style="1"/>
  </cols>
  <sheetData>
    <row r="1" spans="2:8" ht="60" customHeight="1" x14ac:dyDescent="0.35">
      <c r="B1" s="2" t="str">
        <f ca="1">"September "&amp;CalendarYear</f>
        <v>September 2026</v>
      </c>
      <c r="C1" s="3"/>
      <c r="D1" s="3"/>
      <c r="E1" s="3"/>
      <c r="F1" s="3"/>
      <c r="G1" s="3"/>
      <c r="H1" s="18"/>
    </row>
    <row r="2" spans="2:8" ht="21.75" customHeight="1" x14ac:dyDescent="0.35">
      <c r="B2" s="7" t="str">
        <f>IF(WeekStart="SUNDAY", "SUNDAY","MONDAY")</f>
        <v>SUNDAY</v>
      </c>
      <c r="C2" s="7" t="str">
        <f t="shared" ref="C2:H2" ca="1" si="0">UPPER(TEXT(C3,"dddd"))</f>
        <v>MONDAY</v>
      </c>
      <c r="D2" s="7" t="str">
        <f t="shared" ca="1" si="0"/>
        <v>TUESDAY</v>
      </c>
      <c r="E2" s="7" t="str">
        <f t="shared" ca="1" si="0"/>
        <v>WEDNESDAY</v>
      </c>
      <c r="F2" s="7" t="str">
        <f t="shared" ca="1" si="0"/>
        <v>THURSDAY</v>
      </c>
      <c r="G2" s="7" t="str">
        <f t="shared" ca="1" si="0"/>
        <v>FRIDAY</v>
      </c>
      <c r="H2" s="7" t="str">
        <f t="shared" ca="1" si="0"/>
        <v>SATURDAY</v>
      </c>
    </row>
    <row r="3" spans="2:8" ht="19.5" customHeight="1" x14ac:dyDescent="0.35">
      <c r="B3" s="10">
        <f t="array" aca="1" ref="B3:H3" ca="1">DaysAndWeeks+DATE(CalendarYear,9,1)-WEEKDAY(DATE(CalendarYear,9,1),(WeekStart="Monday")+1)+1</f>
        <v>46264</v>
      </c>
      <c r="C3" s="10">
        <f ca="1"/>
        <v>46265</v>
      </c>
      <c r="D3" s="10">
        <f ca="1"/>
        <v>46266</v>
      </c>
      <c r="E3" s="10">
        <f ca="1"/>
        <v>46267</v>
      </c>
      <c r="F3" s="10">
        <f ca="1"/>
        <v>46268</v>
      </c>
      <c r="G3" s="10">
        <f ca="1"/>
        <v>46269</v>
      </c>
      <c r="H3" s="10">
        <f ca="1"/>
        <v>46270</v>
      </c>
    </row>
    <row r="4" spans="2:8" ht="57.75" customHeight="1" x14ac:dyDescent="0.35">
      <c r="B4" s="13"/>
      <c r="C4" s="13"/>
      <c r="D4" s="13"/>
      <c r="E4" s="13"/>
      <c r="F4" s="13"/>
      <c r="G4" s="13"/>
      <c r="H4" s="13"/>
    </row>
    <row r="5" spans="2:8" ht="19.5" customHeight="1" x14ac:dyDescent="0.35">
      <c r="B5" s="19">
        <f t="array" aca="1" ref="B5:H5" ca="1">DaysAndWeeks+DATE(CalendarYear,9,1)-WEEKDAY(DATE(CalendarYear,9,1),(WeekStart="Monday")+1)+8</f>
        <v>46271</v>
      </c>
      <c r="C5" s="19">
        <f ca="1"/>
        <v>46272</v>
      </c>
      <c r="D5" s="19">
        <f ca="1"/>
        <v>46273</v>
      </c>
      <c r="E5" s="19">
        <f ca="1"/>
        <v>46274</v>
      </c>
      <c r="F5" s="19">
        <f ca="1"/>
        <v>46275</v>
      </c>
      <c r="G5" s="19">
        <f ca="1"/>
        <v>46276</v>
      </c>
      <c r="H5" s="19">
        <f ca="1"/>
        <v>46277</v>
      </c>
    </row>
    <row r="6" spans="2:8" ht="57.75" customHeight="1" x14ac:dyDescent="0.35">
      <c r="B6" s="16"/>
      <c r="C6" s="16"/>
      <c r="D6" s="16"/>
      <c r="E6" s="16"/>
      <c r="F6" s="16"/>
      <c r="G6" s="16"/>
      <c r="H6" s="16"/>
    </row>
    <row r="7" spans="2:8" ht="19.5" customHeight="1" x14ac:dyDescent="0.35">
      <c r="B7" s="10">
        <f t="array" aca="1" ref="B7:H7" ca="1">DaysAndWeeks+DATE(CalendarYear,9,1)-WEEKDAY(DATE(CalendarYear,9,1),(WeekStart="Monday")+1)+15</f>
        <v>46278</v>
      </c>
      <c r="C7" s="10">
        <f ca="1"/>
        <v>46279</v>
      </c>
      <c r="D7" s="10">
        <f ca="1"/>
        <v>46280</v>
      </c>
      <c r="E7" s="10">
        <f ca="1"/>
        <v>46281</v>
      </c>
      <c r="F7" s="10">
        <f ca="1"/>
        <v>46282</v>
      </c>
      <c r="G7" s="10">
        <f ca="1"/>
        <v>46283</v>
      </c>
      <c r="H7" s="10">
        <f ca="1"/>
        <v>46284</v>
      </c>
    </row>
    <row r="8" spans="2:8" ht="57.75" customHeight="1" x14ac:dyDescent="0.35">
      <c r="B8" s="13"/>
      <c r="C8" s="13"/>
      <c r="D8" s="13"/>
      <c r="E8" s="13"/>
      <c r="F8" s="13"/>
      <c r="G8" s="13"/>
      <c r="H8" s="13"/>
    </row>
    <row r="9" spans="2:8" ht="19.5" customHeight="1" x14ac:dyDescent="0.35">
      <c r="B9" s="19">
        <f t="array" aca="1" ref="B9:H9" ca="1">DaysAndWeeks+DATE(CalendarYear,9,1)-WEEKDAY(DATE(CalendarYear,9,1),(WeekStart="Monday")+1)+22</f>
        <v>46285</v>
      </c>
      <c r="C9" s="19">
        <f ca="1"/>
        <v>46286</v>
      </c>
      <c r="D9" s="19">
        <f ca="1"/>
        <v>46287</v>
      </c>
      <c r="E9" s="19">
        <f ca="1"/>
        <v>46288</v>
      </c>
      <c r="F9" s="19">
        <f ca="1"/>
        <v>46289</v>
      </c>
      <c r="G9" s="19">
        <f ca="1"/>
        <v>46290</v>
      </c>
      <c r="H9" s="19">
        <f ca="1"/>
        <v>46291</v>
      </c>
    </row>
    <row r="10" spans="2:8" ht="57.75" customHeight="1" x14ac:dyDescent="0.35">
      <c r="B10" s="16"/>
      <c r="C10" s="16"/>
      <c r="D10" s="16"/>
      <c r="E10" s="16"/>
      <c r="F10" s="16"/>
      <c r="G10" s="16"/>
      <c r="H10" s="16"/>
    </row>
    <row r="11" spans="2:8" ht="19.5" customHeight="1" x14ac:dyDescent="0.35">
      <c r="B11" s="10">
        <f t="array" aca="1" ref="B11:H11" ca="1">DaysAndWeeks+DATE(CalendarYear,9,1)-WEEKDAY(DATE(CalendarYear,9,1),(WeekStart="Monday")+1)+29</f>
        <v>46292</v>
      </c>
      <c r="C11" s="10">
        <f ca="1"/>
        <v>46293</v>
      </c>
      <c r="D11" s="10">
        <f ca="1"/>
        <v>46294</v>
      </c>
      <c r="E11" s="10">
        <f ca="1"/>
        <v>46295</v>
      </c>
      <c r="F11" s="10">
        <f ca="1"/>
        <v>46296</v>
      </c>
      <c r="G11" s="10">
        <f ca="1"/>
        <v>46297</v>
      </c>
      <c r="H11" s="10">
        <f ca="1"/>
        <v>46298</v>
      </c>
    </row>
    <row r="12" spans="2:8" ht="57.75" customHeight="1" x14ac:dyDescent="0.35">
      <c r="B12" s="13"/>
      <c r="C12" s="13"/>
      <c r="D12" s="13"/>
      <c r="E12" s="13"/>
      <c r="F12" s="13"/>
      <c r="G12" s="13"/>
      <c r="H12" s="13"/>
    </row>
    <row r="13" spans="2:8" ht="19.5" customHeight="1" x14ac:dyDescent="0.35">
      <c r="B13" s="19">
        <f t="array" aca="1" ref="B13:C13" ca="1">DaysAndWeeks+DATE(CalendarYear,9,1)-WEEKDAY(DATE(CalendarYear,9,1),(WeekStart="Monday")+1)+36</f>
        <v>46299</v>
      </c>
      <c r="C13" s="19">
        <f ca="1"/>
        <v>46300</v>
      </c>
      <c r="D13" s="20" t="s">
        <v>4</v>
      </c>
      <c r="E13" s="21"/>
      <c r="F13" s="21"/>
      <c r="G13" s="21"/>
      <c r="H13" s="21"/>
    </row>
    <row r="14" spans="2:8" ht="57.75" customHeight="1" x14ac:dyDescent="0.35">
      <c r="B14" s="16"/>
      <c r="C14" s="16"/>
      <c r="D14" s="20"/>
      <c r="E14" s="21"/>
      <c r="F14" s="21"/>
      <c r="G14" s="21"/>
      <c r="H14" s="21"/>
    </row>
  </sheetData>
  <mergeCells count="2">
    <mergeCell ref="D13:D14"/>
    <mergeCell ref="E13:H14"/>
  </mergeCells>
  <conditionalFormatting sqref="B3:G3">
    <cfRule type="expression" dxfId="7" priority="2">
      <formula>DAY(B3)&gt;8</formula>
    </cfRule>
  </conditionalFormatting>
  <conditionalFormatting sqref="B11:H11 B13:C13">
    <cfRule type="expression" dxfId="6" priority="3">
      <formula>AND(DAY(B11)&gt;=1,DAY(B11)&lt;=15)</formula>
    </cfRule>
  </conditionalFormatting>
  <dataValidations count="8">
    <dataValidation allowBlank="1" showInputMessage="1" showErrorMessage="1" prompt="This row &amp; rows 6, 8, 10, 12, &amp; 14 are cells for entering daily notes related to the calendar day in the cell above" sqref="B4" xr:uid="{00000000-0002-0000-0800-000000000000}">
      <formula1>0</formula1>
      <formula2>0</formula2>
    </dataValidation>
    <dataValidation allowBlank="1" showInputMessage="1" showErrorMessage="1" prompt="Enter Notes in this cell" sqref="E13:H14" xr:uid="{00000000-0002-0000-0800-000001000000}">
      <formula1>0</formula1>
      <formula2>0</formula2>
    </dataValidation>
    <dataValidation allowBlank="1" showInputMessage="1" showErrorMessage="1" prompt="Enter Notes in the cell at right" sqref="D13:D14" xr:uid="{00000000-0002-0000-0800-000002000000}">
      <formula1>0</formula1>
      <formula2>0</formula2>
    </dataValidation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3000000}">
      <formula1>0</formula1>
      <formula2>0</formula2>
    </dataValidation>
    <dataValidation allowBlank="1" showInputMessage="1" showErrorMessage="1" prompt="Automatically determined weekday" sqref="C2:H2" xr:uid="{00000000-0002-0000-0800-000004000000}">
      <formula1>0</formula1>
      <formula2>0</formula2>
    </dataValidation>
    <dataValidation allowBlank="1" showInputMessage="1" showErrorMessage="1" prompt="The year in this cell is automatically updated based on year entered in January worksheet. Calendar below has dates for previous and next month with lighter font shade" sqref="B1" xr:uid="{00000000-0002-0000-0800-000005000000}">
      <formula1>0</formula1>
      <formula2>0</formula2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B2" xr:uid="{00000000-0002-0000-0800-000006000000}">
      <formula1>0</formula1>
      <formula2>0</formula2>
    </dataValidation>
    <dataValidation allowBlank="1" showInputMessage="1" showErrorMessage="1" prompt="September month calendar" sqref="A1" xr:uid="{00000000-0002-0000-0800-000007000000}">
      <formula1>0</formula1>
      <formula2>0</formula2>
    </dataValidation>
  </dataValidations>
  <printOptions horizontalCentered="1" verticalCentered="1"/>
  <pageMargins left="0.25" right="0.25" top="0.5" bottom="0.5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TM02930051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January!Print_Area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Charlie Beveridge</cp:lastModifiedBy>
  <cp:revision>21</cp:revision>
  <dcterms:created xsi:type="dcterms:W3CDTF">2023-11-28T06:55:35Z</dcterms:created>
  <dcterms:modified xsi:type="dcterms:W3CDTF">2026-01-27T22:19:25Z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